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01"/>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530" activeTab="1"/>
  </bookViews>
  <sheets>
    <sheet name="Instructions" sheetId="1" r:id="rId1"/>
    <sheet name="Budgets" sheetId="2" r:id="rId2"/>
  </sheets>
  <calcPr calcId="162913"/>
</workbook>
</file>

<file path=xl/calcChain.xml><?xml version="1.0" encoding="utf-8"?>
<calcChain xmlns="http://schemas.openxmlformats.org/spreadsheetml/2006/main">
  <c r="F74" i="2" l="1"/>
  <c r="E74" i="2"/>
  <c r="D74" i="2"/>
  <c r="H74" i="2" s="1"/>
  <c r="G86" i="2" l="1"/>
  <c r="F86" i="2"/>
  <c r="F87" i="2" s="1"/>
  <c r="E86" i="2"/>
  <c r="E87" i="2" s="1"/>
  <c r="D86" i="2"/>
  <c r="D87" i="2" s="1"/>
  <c r="G87" i="2" s="1"/>
  <c r="F73" i="2"/>
  <c r="F75" i="2" s="1"/>
  <c r="E73" i="2"/>
  <c r="E75" i="2" s="1"/>
  <c r="D73" i="2"/>
  <c r="E62" i="2"/>
  <c r="E64" i="2" s="1"/>
  <c r="G51" i="2"/>
  <c r="G53" i="2" s="1"/>
  <c r="K39" i="2"/>
  <c r="L25" i="2"/>
  <c r="J22" i="2"/>
  <c r="J24" i="2" s="1"/>
  <c r="J26" i="2" s="1"/>
  <c r="H22" i="2"/>
  <c r="H24" i="2" s="1"/>
  <c r="H26" i="2" s="1"/>
  <c r="G34" i="2" s="1"/>
  <c r="G36" i="2" s="1"/>
  <c r="F22" i="2"/>
  <c r="F24" i="2" s="1"/>
  <c r="F26" i="2" s="1"/>
  <c r="L20" i="2"/>
  <c r="E11" i="2"/>
  <c r="G10" i="2"/>
  <c r="G9" i="2"/>
  <c r="G8" i="2"/>
  <c r="E46" i="1"/>
  <c r="G11" i="2" l="1"/>
  <c r="H73" i="2"/>
  <c r="H75" i="2" s="1"/>
  <c r="E37" i="2"/>
  <c r="G39" i="2" s="1"/>
  <c r="E34" i="2"/>
  <c r="L24" i="2"/>
  <c r="L26" i="2" s="1"/>
  <c r="I49" i="2"/>
  <c r="I34" i="2"/>
  <c r="I36" i="2" s="1"/>
  <c r="L22" i="2"/>
  <c r="D75" i="2"/>
  <c r="I51" i="2" l="1"/>
  <c r="I53" i="2" s="1"/>
  <c r="G60" i="2"/>
  <c r="G62" i="2" s="1"/>
  <c r="G64" i="2" s="1"/>
  <c r="E49" i="2"/>
  <c r="K34" i="2"/>
  <c r="K36" i="2" s="1"/>
  <c r="K38" i="2" s="1"/>
  <c r="E36" i="2"/>
  <c r="G37" i="2"/>
  <c r="I38" i="2"/>
  <c r="I39" i="2" l="1"/>
  <c r="I40" i="2" s="1"/>
  <c r="I42" i="2" s="1"/>
  <c r="G38" i="2"/>
  <c r="G40" i="2"/>
  <c r="G42" i="2" s="1"/>
  <c r="E40" i="2"/>
  <c r="E38" i="2"/>
  <c r="D60" i="2"/>
  <c r="E51" i="2"/>
  <c r="E53" i="2" s="1"/>
  <c r="I60" i="2" l="1"/>
  <c r="D62" i="2"/>
  <c r="E42" i="2"/>
  <c r="K40" i="2"/>
  <c r="K42" i="2" s="1"/>
  <c r="I62" i="2" l="1"/>
  <c r="I64" i="2" s="1"/>
  <c r="D64" i="2"/>
</calcChain>
</file>

<file path=xl/comments1.xml><?xml version="1.0" encoding="utf-8"?>
<comments xmlns="http://schemas.openxmlformats.org/spreadsheetml/2006/main">
  <authors>
    <author>Instructor Thornton</author>
    <author/>
  </authors>
  <commentList>
    <comment ref="M20" authorId="0" shapeId="0">
      <text>
        <r>
          <rPr>
            <sz val="11"/>
            <rFont val="Calibri"/>
          </rPr>
          <t xml:space="preserve">Instructor Thornton:
”Next month’s budgeted sales,” amounts are incorrect.  See the instructions in Step 1.  Use the next month's budgeted sales.  For example, for July, use August budgeted sales units of $22,000.  For August, use September’s budgeted unit sales. September, use October's budgeted sales.
"Add budgeted Sales" are pulled from the Sales Budget Units.
</t>
        </r>
      </text>
    </comment>
    <comment ref="K23" authorId="1" shapeId="0">
      <text>
        <r>
          <rPr>
            <b/>
            <sz val="9"/>
            <color indexed="81"/>
            <rFont val="Tahoma"/>
            <charset val="1"/>
          </rPr>
          <t>Instructor Thornton:</t>
        </r>
        <r>
          <rPr>
            <sz val="9"/>
            <color indexed="81"/>
            <rFont val="Tahoma"/>
            <charset val="1"/>
          </rPr>
          <t xml:space="preserve">
"Add budgeted sales" amounts are incorrect.  Use units from Sales budget.</t>
        </r>
      </text>
    </comment>
    <comment ref="N34" authorId="0" shapeId="0">
      <text>
        <r>
          <rPr>
            <sz val="11"/>
            <rFont val="Calibri"/>
          </rPr>
          <t>Instructor Thornton:
“Production Budget (units)” amounts are incorrect. see “units to be produced.”</t>
        </r>
      </text>
    </comment>
    <comment ref="K49" authorId="0" shapeId="0">
      <text>
        <r>
          <rPr>
            <sz val="11"/>
            <rFont val="Calibri"/>
          </rPr>
          <t>Instructor Thornton:
“Budgeted Production (units)” is incorrect.  Pull from the Production Budget “Units to Be Produced”</t>
        </r>
      </text>
    </comment>
    <comment ref="J60" authorId="0" shapeId="0">
      <text>
        <r>
          <rPr>
            <sz val="11"/>
            <rFont val="Calibri"/>
          </rPr>
          <t>Instructor Thornton:
“Budgeted Production (units)” is incorrect.  Pull from the Production Budget “Units to Be Produced”</t>
        </r>
      </text>
    </comment>
    <comment ref="I74" authorId="0" shapeId="0">
      <text>
        <r>
          <rPr>
            <sz val="11"/>
            <rFont val="Calibri"/>
          </rPr>
          <t>Instructor Thornton:
Math errors in totals.  Check assumptions in the assigment to obtain the "Sales Salaries"  amount.</t>
        </r>
      </text>
    </comment>
  </commentList>
</comments>
</file>

<file path=xl/sharedStrings.xml><?xml version="1.0" encoding="utf-8"?>
<sst xmlns="http://schemas.openxmlformats.org/spreadsheetml/2006/main" count="160" uniqueCount="128">
  <si>
    <t>Part A - Sales Budget</t>
  </si>
  <si>
    <t>Peyton Approved</t>
  </si>
  <si>
    <t>A number of corrections are required below.</t>
  </si>
  <si>
    <t>Sales Budgets</t>
  </si>
  <si>
    <t>July, August, and September 2015</t>
  </si>
  <si>
    <t>Budgeted Units</t>
  </si>
  <si>
    <t>Budgeted Unit Price</t>
  </si>
  <si>
    <t>Budgeted Total Dollars</t>
  </si>
  <si>
    <t xml:space="preserve">Total for the first quarter </t>
  </si>
  <si>
    <t>Part C - Production Budget</t>
  </si>
  <si>
    <t>Production Budget</t>
  </si>
  <si>
    <t>July</t>
  </si>
  <si>
    <t>August</t>
  </si>
  <si>
    <t xml:space="preserve">  Sept.</t>
  </si>
  <si>
    <t xml:space="preserve">     Total</t>
  </si>
  <si>
    <t xml:space="preserve">Next month’s budgeted sales </t>
  </si>
  <si>
    <t xml:space="preserve">Percentage  of inventory to future sales </t>
  </si>
  <si>
    <t xml:space="preserve">Budgeted ending inventory </t>
  </si>
  <si>
    <t xml:space="preserve">Add budgeted sales </t>
  </si>
  <si>
    <t xml:space="preserve">Required units to be produced </t>
  </si>
  <si>
    <t>Deduct beginning inventory  (Previous month ending inventory)</t>
  </si>
  <si>
    <t xml:space="preserve">Units to be produced </t>
  </si>
  <si>
    <t>Part E -  Manufacturing budget -  contains raw materials budget, direct labor budget, and factory overhead budget</t>
  </si>
  <si>
    <t>Raw Materials Budget</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</si>
  <si>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</si>
  <si>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</si>
  <si>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</si>
  <si>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</si>
  <si>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</si>
  <si>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Deduct beginning inventory  (previous month ending inventory)</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</si>
  <si>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</si>
  <si>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</si>
  <si>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</si>
  <si>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</si>
  <si>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</si>
  <si>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</si>
  <si>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</si>
  <si>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</si>
  <si>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</si>
  <si>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</si>
  <si>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</si>
  <si>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</si>
  <si>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</si>
  <si>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</si>
  <si>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Variable factory overhead rate</t>
  </si>
  <si>
    <t xml:space="preserve">Budgeted variable overhead </t>
  </si>
  <si>
    <t xml:space="preserve">Fixed overhead </t>
  </si>
  <si>
    <t xml:space="preserve">Budgeted total overhead </t>
  </si>
  <si>
    <t>Part G - Selling Expense Budget</t>
  </si>
  <si>
    <t>Selling Expense Budgets</t>
  </si>
  <si>
    <t xml:space="preserve">Budgeted sales </t>
  </si>
  <si>
    <t>$1080000</t>
  </si>
  <si>
    <t xml:space="preserve">Sales commission percent </t>
  </si>
  <si>
    <t xml:space="preserve">Sales commissions expense </t>
  </si>
  <si>
    <t xml:space="preserve">Sales salaries </t>
  </si>
  <si>
    <t xml:space="preserve">Total selling expenses </t>
  </si>
  <si>
    <t>Part I - General and Admin Expense Budget</t>
  </si>
  <si>
    <t>General and Administrative Expense Budgets</t>
  </si>
  <si>
    <t xml:space="preserve">     Sept.</t>
  </si>
  <si>
    <t xml:space="preserve">    Total</t>
  </si>
  <si>
    <t xml:space="preserve">Salaries </t>
  </si>
  <si>
    <t>$36000</t>
  </si>
  <si>
    <t xml:space="preserve">Interest on long-term note </t>
  </si>
  <si>
    <t xml:space="preserve">Total expenses </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</si>
  <si>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</si>
  <si>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</si>
  <si>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</si>
  <si>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</si>
  <si>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</si>
  <si>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</si>
  <si>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</si>
  <si>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</si>
  <si>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</si>
  <si>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</si>
  <si>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</si>
  <si>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</si>
  <si>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</si>
  <si>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</si>
  <si>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</si>
  <si>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</si>
  <si>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</si>
  <si>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     Total liabilities</t>
  </si>
  <si>
    <t xml:space="preserve">Common stock </t>
  </si>
  <si>
    <t xml:space="preserve">Retained earnings </t>
  </si>
  <si>
    <t>Total stockholders’ equity</t>
  </si>
  <si>
    <t>Total liabilities and equity</t>
  </si>
  <si>
    <t>All assumptions are new and apply to the July through September budget period.</t>
  </si>
  <si>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</si>
  <si>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</si>
  <si>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</si>
  <si>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</si>
  <si>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</si>
  <si>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</si>
  <si>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r>
      <t>7.</t>
    </r>
    <r>
      <rPr>
        <sz val="11"/>
        <color rgb="FF000000"/>
        <rFont val="Calibri"/>
      </rPr>
      <t> Monthly general and administrative expenses include $12,000 administrative salaries and 0.9% monthly interest on the long-term note payable.</t>
    </r>
  </si>
  <si>
    <t>8. Sales representatives’ commissions are 12% of sales and are paid in the month of the sales. The sales manager’s monthly salary is $3,750 per month.</t>
  </si>
  <si>
    <t>Specifically, the following critical elements must be addressed when creating an Operating Budget by completing the budget templates found on the "Budgets" tab below.</t>
  </si>
  <si>
    <t>Step 1: Prepare a Sales Budget</t>
  </si>
  <si>
    <t xml:space="preserve">
</t>
  </si>
  <si>
    <t xml:space="preserve">Complete Part A - Sales Budget on the Budgets tab below by using the information found in the budgeted balance sheet above.  </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</si>
  <si>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</si>
  <si>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</si>
  <si>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r>
      <rPr>
        <b/>
        <sz val="11"/>
        <color rgb="FF000000"/>
        <rFont val="Calibri"/>
      </rPr>
      <t>Step 2:</t>
    </r>
    <r>
      <rPr>
        <sz val="11"/>
        <color rgb="FF000000"/>
        <rFont val="Calibri"/>
      </rPr>
      <t xml:space="preserve"> </t>
    </r>
    <r>
      <rPr>
        <b/>
        <sz val="11"/>
        <color rgb="FF000000"/>
        <rFont val="Calibri"/>
      </rPr>
      <t>Prepare a Production Budget</t>
    </r>
  </si>
  <si>
    <t xml:space="preserve">Complete Part C - Production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</si>
  <si>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</si>
  <si>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2 while completing this critical element: The June 30 finished goods inventory is 16,800 units.</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</si>
  <si>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</si>
  <si>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</si>
  <si>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Step 3: Prepare a Manufacturing Budget</t>
  </si>
  <si>
    <t>Complete Part E - Manufacturing Budget on the Budgets tab below by using the information found in the budgeted balance sheet above. The manufacturing budget consists of three parts: the Raw Materials Budget, the Direct Labor Budget, and the Factory Overhead Budget.</t>
  </si>
  <si>
    <t>Raw Material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</si>
  <si>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</si>
  <si>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units to be produced found in the production budget while completing this critical element.</t>
  </si>
  <si>
    <t>Consider assumption 5 while completing this critical element: Each finished unit requires 0.50 hours of direct labor at a rate of $16 per hour.</t>
  </si>
  <si>
    <t>Consider assumption 6 while completing this critical element: Overhead is allocated based on direct labor hours. The predetermined variable overhead rate is $1.35 per unit produced. Depreciation of $20,000 per month is treated as fixed factory overhead.</t>
  </si>
  <si>
    <t>Step 4: Prepare a Selling Budget</t>
  </si>
  <si>
    <t>Complete Part G - Selling Expense Budget.</t>
  </si>
  <si>
    <t>Consider assumption 8 while completing this critical element: 8. Sales representatives’ commissions are 12% of sales and are paid in the month of the sales. The sales manager’s monthly salary is $3,750 per month.</t>
  </si>
  <si>
    <t>Step 5: General and Administrative Expense Budget</t>
  </si>
  <si>
    <t>Complete Part I - General and Admin Expense Budget.</t>
  </si>
  <si>
    <t>Consider assumption 7 while completing this critical element: 7. Monthly general and administrative expenses include $12,000 administrative salaries and 0.9% monthly interest on the long-term note payable.</t>
  </si>
  <si>
    <t>Specifically, the following critical elements must be addressed when performing the Budget Variance Analysis using the Budget Variance Student Worksheet</t>
  </si>
  <si>
    <t>The actual quantity of material used was 31,000 with an actual cost of $7.75 per unit. The actual labor hours were 33,000 with an actual rate per hour of $15.</t>
  </si>
  <si>
    <t>Step 1: Complete A. Develop a variance analysis including a Budget Variance performance report and appropriate variances for materials, labor, and overhead.</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</si>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</sst>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mm\-yy"/>
    <numFmt numFmtId="165" formatCode="&quot;$&quot;#,##0_);[Red]\(&quot;$&quot;#,##0\)"/>
    <numFmt numFmtId="166" formatCode="_(* #,##0.00_);_(* \(#,##0.00\);_(* &quot;-&quot;??_);_(@_)"/>
  </numFmts>
  <fonts count="31" x14ac:knownFonts="1">
    <font>
      <sz val="11"/>
      <name val="Calibri"/>
    </font>
    <font>
      <sz val="11"/>
      <color rgb="FF000000"/>
      <name val="Calibri"/>
    </font>
    <font>
      <sz val="11"/>
      <name val="Calibri"/>
    </font>
    <font>
      <b/>
      <sz val="11"/>
      <color rgb="FF000000"/>
      <name val="Calibri"/>
    </font>
    <font>
      <u/>
      <sz val="11"/>
      <color rgb="FF000000"/>
      <name val="Calibri"/>
    </font>
    <font>
      <u/>
      <sz val="11"/>
      <color rgb="FF000000"/>
      <name val="Calibri"/>
    </font>
    <font>
      <b/>
      <sz val="12"/>
      <color rgb="FF000000"/>
      <name val="Arial"/>
    </font>
    <font>
      <u/>
      <sz val="11"/>
      <color rgb="FF000000"/>
      <name val="Calibri"/>
    </font>
    <font>
      <sz val="11"/>
      <color rgb="FFFFFFFF"/>
      <name val="Calibri"/>
    </font>
    <font>
      <b/>
      <sz val="11"/>
      <color rgb="FFFFFFFF"/>
      <name val="Calibri"/>
    </font>
    <font>
      <i/>
      <sz val="11"/>
      <color rgb="FF000000"/>
      <name val="Calibri"/>
    </font>
    <font>
      <b/>
      <i/>
      <sz val="13"/>
      <color rgb="FF000000"/>
      <name val="Arial"/>
    </font>
    <font>
      <b/>
      <sz val="13"/>
      <color rgb="FF000000"/>
      <name val="Arial"/>
    </font>
    <font>
      <b/>
      <sz val="11"/>
      <color rgb="FFFF0000"/>
      <name val="Calibri"/>
    </font>
    <font>
      <b/>
      <sz val="11"/>
      <color rgb="FF000000"/>
      <name val="Arial"/>
    </font>
    <font>
      <b/>
      <u/>
      <sz val="13"/>
      <color rgb="FF000000"/>
      <name val="Arial"/>
    </font>
    <font>
      <b/>
      <u/>
      <sz val="13"/>
      <color rgb="FF000000"/>
      <name val="Arial"/>
    </font>
    <font>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sz val="10"/>
      <color rgb="FF000000"/>
      <name val="Arial"/>
    </font>
    <font>
      <b/>
      <u/>
      <sz val="12"/>
      <color rgb="FF000000"/>
      <name val="Arial"/>
    </font>
    <font>
      <b/>
      <u/>
      <sz val="12"/>
      <color rgb="FF000000"/>
      <name val="Arial"/>
    </font>
    <font>
      <b/>
      <sz val="9"/>
      <color indexed="81"/>
      <name val="Tahoma"/>
      <charset val="1"/>
    </font>
    <font>
      <sz val="9"/>
      <color indexed="81"/>
      <name val="Tahoma"/>
      <charset val="1"/>
    </font>
  </fonts>
  <fills count="6">
    <fill>
      <patternFill patternType="none"/>
    </fill>
    <fill>
      <patternFill patternType="gray125"/>
    </fill>
    <fill>
      <patternFill patternType="solid">
        <fgColor rgb="FFDEDEDE"/>
        <bgColor rgb="FFDEDEDE"/>
      </patternFill>
    </fill>
    <fill>
      <patternFill patternType="solid">
        <fgColor rgb="FFA5A5A5"/>
        <bgColor rgb="FFA5A5A5"/>
      </patternFill>
    </fill>
    <fill>
      <patternFill patternType="solid">
        <fgColor rgb="FFFFFFFF"/>
        <bgColor rgb="FFFFFFFF"/>
      </patternFill>
    </fill>
    <fill>
      <patternFill patternType="solid">
        <fgColor rgb="FFFFFF00"/>
        <bgColor rgb="FFFFFFFF"/>
      </patternFill>
    </fill>
  </fills>
  <borders count="11">
    <border>
      <left/>
      <right/>
      <top/>
      <bottom/>
      <diagonal/>
    </border>
    <border>
      <left/>
      <right/>
      <top/>
      <bottom style="medium">
        <color rgb="FF000000"/>
      </bottom>
      <diagonal/>
    </border>
    <border>
      <left/>
      <right/>
      <top style="medium">
        <color rgb="FF000000"/>
      </top>
      <bottom/>
      <diagonal/>
    </border>
    <border>
      <left style="medium">
        <color rgb="FF000000"/>
      </left>
      <right/>
      <top/>
      <bottom/>
      <diagonal/>
    </border>
    <border>
      <left/>
      <right/>
      <top style="thin">
        <color rgb="FFFFFFFF"/>
      </top>
      <bottom style="thin">
        <color rgb="FFFFFFFF"/>
      </bottom>
      <diagonal/>
    </border>
    <border>
      <left/>
      <right/>
      <top/>
      <bottom style="thin">
        <color rgb="FFFFFFFF"/>
      </bottom>
      <diagonal/>
    </border>
    <border>
      <left/>
      <right/>
      <top style="thin">
        <color rgb="FFFFFFF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5">
    <xf numFmtId="0" fontId="0" fillId="0" borderId="0" xfId="0">
      <alignment vertical="center"/>
    </xf>
    <xf numFmtId="0" fontId="1" fillId="0" borderId="0" xfId="0" applyFont="1" applyAlignment="1"/>
    <xf numFmtId="0" fontId="1" fillId="0" borderId="0" xfId="0" applyFont="1" applyAlignment="1">
      <alignment vertical="center" wrapText="1"/>
    </xf>
    <xf numFmtId="165" fontId="1" fillId="0" borderId="0" xfId="0" applyNumberFormat="1" applyFont="1" applyAlignment="1">
      <alignment horizontal="right" vertical="center" wrapText="1"/>
    </xf>
    <xf numFmtId="3" fontId="1"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165" fontId="5" fillId="0" borderId="0" xfId="0" applyNumberFormat="1" applyFont="1" applyAlignment="1">
      <alignment horizontal="right" vertical="center" wrapText="1"/>
    </xf>
    <xf numFmtId="3" fontId="1" fillId="0" borderId="1" xfId="0" applyNumberFormat="1" applyFont="1" applyBorder="1" applyAlignment="1">
      <alignment horizontal="right" vertical="center" wrapText="1"/>
    </xf>
    <xf numFmtId="3" fontId="6" fillId="0" borderId="0" xfId="0" applyNumberFormat="1" applyFont="1" applyAlignment="1">
      <alignment vertical="center" wrapText="1"/>
    </xf>
    <xf numFmtId="0" fontId="1" fillId="0" borderId="1" xfId="0" applyFont="1" applyBorder="1" applyAlignment="1">
      <alignment vertical="center" wrapText="1"/>
    </xf>
    <xf numFmtId="165" fontId="7"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9" fontId="1" fillId="0" borderId="0" xfId="0" applyNumberFormat="1" applyFont="1" applyAlignment="1"/>
    <xf numFmtId="0" fontId="1" fillId="0" borderId="0" xfId="0" applyFont="1" applyAlignment="1">
      <alignment vertical="top"/>
    </xf>
    <xf numFmtId="0" fontId="3" fillId="0" borderId="0" xfId="0" applyFont="1" applyAlignment="1">
      <alignment vertical="center" wrapText="1"/>
    </xf>
    <xf numFmtId="0" fontId="10" fillId="0" borderId="0" xfId="0" applyFont="1" applyAlignment="1">
      <alignment vertical="center" wrapText="1"/>
    </xf>
    <xf numFmtId="0" fontId="1" fillId="4" borderId="0" xfId="0" applyFont="1" applyFill="1" applyBorder="1" applyAlignment="1"/>
    <xf numFmtId="0" fontId="11" fillId="4" borderId="0" xfId="0" applyFont="1" applyFill="1" applyBorder="1">
      <alignment vertical="center"/>
    </xf>
    <xf numFmtId="0" fontId="13" fillId="4" borderId="0" xfId="0" applyFont="1" applyFill="1" applyBorder="1" applyAlignment="1"/>
    <xf numFmtId="0" fontId="1" fillId="4" borderId="10" xfId="0" applyFont="1" applyFill="1" applyBorder="1" applyAlignment="1"/>
    <xf numFmtId="0" fontId="14" fillId="4" borderId="10" xfId="0" applyFont="1" applyFill="1" applyBorder="1" applyAlignment="1">
      <alignment horizontal="center" vertical="center" wrapText="1"/>
    </xf>
    <xf numFmtId="3" fontId="12" fillId="4" borderId="10" xfId="0" applyNumberFormat="1" applyFont="1" applyFill="1" applyBorder="1" applyAlignment="1">
      <alignment horizontal="right" vertical="center" wrapText="1"/>
    </xf>
    <xf numFmtId="166" fontId="12" fillId="4" borderId="10" xfId="0" applyNumberFormat="1" applyFont="1" applyFill="1" applyBorder="1" applyAlignment="1">
      <alignment horizontal="center" vertical="center" wrapText="1"/>
    </xf>
    <xf numFmtId="165" fontId="12" fillId="4" borderId="10" xfId="0" applyNumberFormat="1" applyFont="1" applyFill="1" applyBorder="1" applyAlignment="1">
      <alignment horizontal="right" vertical="center" wrapText="1"/>
    </xf>
    <xf numFmtId="3" fontId="15" fillId="4" borderId="10" xfId="0" applyNumberFormat="1" applyFont="1" applyFill="1" applyBorder="1" applyAlignment="1">
      <alignment horizontal="right" vertical="center" wrapText="1"/>
    </xf>
    <xf numFmtId="0" fontId="12" fillId="4" borderId="10" xfId="0" applyFont="1" applyFill="1" applyBorder="1" applyAlignment="1">
      <alignment horizontal="center" vertical="center" wrapText="1"/>
    </xf>
    <xf numFmtId="165" fontId="16" fillId="4" borderId="10" xfId="0" applyNumberFormat="1" applyFont="1" applyFill="1" applyBorder="1" applyAlignment="1">
      <alignment horizontal="right" vertical="center" wrapText="1"/>
    </xf>
    <xf numFmtId="0" fontId="11" fillId="4" borderId="10" xfId="0" applyFont="1" applyFill="1" applyBorder="1">
      <alignment vertical="center"/>
    </xf>
    <xf numFmtId="0" fontId="17" fillId="0" borderId="0" xfId="0" applyFont="1" applyAlignment="1">
      <alignment vertical="center" wrapText="1"/>
    </xf>
    <xf numFmtId="0" fontId="14" fillId="4" borderId="10" xfId="0" applyFont="1" applyFill="1" applyBorder="1" applyAlignment="1">
      <alignment vertical="center" wrapText="1"/>
    </xf>
    <xf numFmtId="0" fontId="6" fillId="4" borderId="10" xfId="0" applyFont="1" applyFill="1" applyBorder="1" applyAlignment="1">
      <alignment vertical="center" wrapText="1"/>
    </xf>
    <xf numFmtId="3" fontId="12" fillId="5" borderId="10" xfId="0" applyNumberFormat="1" applyFont="1" applyFill="1" applyBorder="1" applyAlignment="1">
      <alignment horizontal="right" vertical="center" wrapText="1"/>
    </xf>
    <xf numFmtId="0" fontId="1" fillId="5" borderId="10" xfId="0" applyFont="1" applyFill="1" applyBorder="1" applyAlignment="1"/>
    <xf numFmtId="3" fontId="6" fillId="5" borderId="10" xfId="0" applyNumberFormat="1" applyFont="1" applyFill="1" applyBorder="1" applyAlignment="1">
      <alignment vertical="center" wrapText="1"/>
    </xf>
    <xf numFmtId="0" fontId="6" fillId="0" borderId="0" xfId="0" applyFont="1" applyAlignment="1">
      <alignment vertical="center" wrapText="1"/>
    </xf>
    <xf numFmtId="9" fontId="18" fillId="4" borderId="10" xfId="0" applyNumberFormat="1" applyFont="1" applyFill="1" applyBorder="1" applyAlignment="1">
      <alignment horizontal="right" vertical="center" wrapText="1"/>
    </xf>
    <xf numFmtId="9" fontId="19" fillId="4" borderId="10" xfId="0" applyNumberFormat="1" applyFont="1" applyFill="1" applyBorder="1" applyAlignment="1">
      <alignment vertical="center" wrapText="1"/>
    </xf>
    <xf numFmtId="0" fontId="20" fillId="4" borderId="10" xfId="0" applyFont="1" applyFill="1" applyBorder="1" applyAlignment="1">
      <alignment vertical="center" wrapText="1"/>
    </xf>
    <xf numFmtId="3" fontId="6" fillId="4" borderId="10" xfId="0" applyNumberFormat="1" applyFont="1" applyFill="1" applyBorder="1" applyAlignment="1">
      <alignment vertical="center" wrapText="1"/>
    </xf>
    <xf numFmtId="3" fontId="6" fillId="4" borderId="10" xfId="0" applyNumberFormat="1" applyFont="1" applyFill="1" applyBorder="1" applyAlignment="1">
      <alignment horizontal="right" vertical="center" wrapText="1"/>
    </xf>
    <xf numFmtId="3" fontId="21" fillId="5" borderId="10" xfId="0" applyNumberFormat="1" applyFont="1" applyFill="1" applyBorder="1" applyAlignment="1">
      <alignment vertical="center" wrapText="1"/>
    </xf>
    <xf numFmtId="3" fontId="22" fillId="4" borderId="10" xfId="0" applyNumberFormat="1" applyFont="1" applyFill="1" applyBorder="1" applyAlignment="1">
      <alignment horizontal="right" vertical="center" wrapText="1"/>
    </xf>
    <xf numFmtId="3" fontId="21" fillId="4" borderId="10" xfId="0" applyNumberFormat="1" applyFont="1" applyFill="1" applyBorder="1" applyAlignment="1">
      <alignment vertical="center" wrapText="1"/>
    </xf>
    <xf numFmtId="3" fontId="23" fillId="0" borderId="1" xfId="0" applyNumberFormat="1" applyFont="1" applyBorder="1" applyAlignment="1">
      <alignment vertical="center" wrapText="1"/>
    </xf>
    <xf numFmtId="0" fontId="17" fillId="4" borderId="10" xfId="0" applyFont="1" applyFill="1" applyBorder="1" applyAlignment="1">
      <alignment vertical="center" wrapText="1"/>
    </xf>
    <xf numFmtId="0" fontId="3" fillId="4" borderId="10" xfId="0" applyFont="1" applyFill="1" applyBorder="1" applyAlignment="1"/>
    <xf numFmtId="3" fontId="22" fillId="5" borderId="10" xfId="0" applyNumberFormat="1" applyFont="1" applyFill="1" applyBorder="1" applyAlignment="1">
      <alignment horizontal="right" vertical="center" wrapText="1"/>
    </xf>
    <xf numFmtId="0" fontId="6" fillId="4" borderId="10" xfId="0" applyFont="1" applyFill="1" applyBorder="1" applyAlignment="1">
      <alignment horizontal="right" vertical="center" wrapText="1"/>
    </xf>
    <xf numFmtId="166" fontId="6" fillId="4" borderId="10" xfId="0" applyNumberFormat="1" applyFont="1" applyFill="1" applyBorder="1" applyAlignment="1">
      <alignment horizontal="right" vertical="center" wrapText="1"/>
    </xf>
    <xf numFmtId="166" fontId="1" fillId="4" borderId="10" xfId="0" applyNumberFormat="1" applyFont="1" applyFill="1" applyBorder="1" applyAlignment="1"/>
    <xf numFmtId="166" fontId="6" fillId="4" borderId="10" xfId="0" applyNumberFormat="1" applyFont="1" applyFill="1" applyBorder="1" applyAlignment="1">
      <alignment vertical="center" wrapText="1"/>
    </xf>
    <xf numFmtId="165" fontId="6" fillId="4" borderId="10" xfId="0" applyNumberFormat="1" applyFont="1" applyFill="1" applyBorder="1" applyAlignment="1">
      <alignment vertical="center" wrapText="1"/>
    </xf>
    <xf numFmtId="165" fontId="24" fillId="4" borderId="10" xfId="0" applyNumberFormat="1" applyFont="1" applyFill="1" applyBorder="1" applyAlignment="1">
      <alignment horizontal="right" vertical="center" wrapText="1"/>
    </xf>
    <xf numFmtId="165" fontId="25" fillId="4" borderId="10" xfId="0" applyNumberFormat="1" applyFont="1" applyFill="1" applyBorder="1" applyAlignment="1">
      <alignment vertical="center" wrapText="1"/>
    </xf>
    <xf numFmtId="3" fontId="6" fillId="5" borderId="10" xfId="0" applyNumberFormat="1" applyFont="1" applyFill="1" applyBorder="1" applyAlignment="1">
      <alignment horizontal="right" vertical="center" wrapText="1"/>
    </xf>
    <xf numFmtId="0" fontId="26" fillId="4" borderId="10" xfId="0" applyFont="1" applyFill="1" applyBorder="1" applyAlignment="1">
      <alignment vertical="center" wrapText="1"/>
    </xf>
    <xf numFmtId="0" fontId="26" fillId="4" borderId="10" xfId="0" applyFont="1" applyFill="1" applyBorder="1" applyAlignment="1">
      <alignment horizontal="center" vertical="center" wrapText="1"/>
    </xf>
    <xf numFmtId="166" fontId="27" fillId="4" borderId="10" xfId="0" applyNumberFormat="1" applyFont="1" applyFill="1" applyBorder="1" applyAlignment="1">
      <alignment horizontal="right" vertical="center" wrapText="1"/>
    </xf>
    <xf numFmtId="166" fontId="28" fillId="4" borderId="10" xfId="0" applyNumberFormat="1" applyFont="1" applyFill="1" applyBorder="1" applyAlignment="1">
      <alignment vertical="center" wrapText="1"/>
    </xf>
    <xf numFmtId="165" fontId="6" fillId="4" borderId="10" xfId="0" applyNumberFormat="1" applyFont="1" applyFill="1" applyBorder="1" applyAlignment="1">
      <alignment horizontal="right" vertical="center" wrapText="1"/>
    </xf>
    <xf numFmtId="0" fontId="12" fillId="4" borderId="10" xfId="0" applyFont="1" applyFill="1" applyBorder="1">
      <alignment vertical="center"/>
    </xf>
    <xf numFmtId="0" fontId="14" fillId="4" borderId="10" xfId="0" applyFont="1" applyFill="1" applyBorder="1" applyAlignment="1">
      <alignment horizontal="right" vertical="center" wrapText="1"/>
    </xf>
    <xf numFmtId="0" fontId="12" fillId="4" borderId="10" xfId="0" applyFont="1" applyFill="1" applyBorder="1" applyAlignment="1">
      <alignment vertical="center" wrapText="1"/>
    </xf>
    <xf numFmtId="0" fontId="1" fillId="0" borderId="10" xfId="0" applyFont="1" applyBorder="1" applyAlignment="1"/>
    <xf numFmtId="0" fontId="8" fillId="3" borderId="0" xfId="0" applyFont="1" applyFill="1" applyBorder="1" applyAlignment="1">
      <alignment horizontal="left" vertical="center" wrapText="1"/>
    </xf>
    <xf numFmtId="0" fontId="2" fillId="0" borderId="0" xfId="0" applyFont="1" applyBorder="1" applyAlignment="1"/>
    <xf numFmtId="0" fontId="8" fillId="3" borderId="3" xfId="0" applyFont="1" applyFill="1" applyBorder="1" applyAlignment="1">
      <alignment horizontal="left" wrapText="1"/>
    </xf>
    <xf numFmtId="0" fontId="1" fillId="0" borderId="3" xfId="0" applyFont="1" applyBorder="1" applyAlignment="1">
      <alignment horizontal="left" vertical="center" wrapText="1"/>
    </xf>
    <xf numFmtId="0" fontId="1" fillId="0" borderId="0" xfId="0" applyFont="1" applyAlignment="1"/>
    <xf numFmtId="0" fontId="1" fillId="0" borderId="6" xfId="0" applyFont="1" applyBorder="1" applyAlignment="1">
      <alignment horizontal="left"/>
    </xf>
    <xf numFmtId="0" fontId="2" fillId="0" borderId="6" xfId="0" applyFont="1" applyBorder="1" applyAlignment="1"/>
    <xf numFmtId="0" fontId="1" fillId="0" borderId="6" xfId="0" applyFont="1" applyBorder="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top" wrapText="1"/>
    </xf>
    <xf numFmtId="0" fontId="3" fillId="0" borderId="6" xfId="0" applyFont="1" applyBorder="1" applyAlignment="1">
      <alignment horizontal="left" vertical="center" wrapText="1"/>
    </xf>
    <xf numFmtId="0" fontId="1" fillId="0" borderId="4" xfId="0" applyFont="1" applyBorder="1" applyAlignment="1">
      <alignment horizontal="left" vertical="center" wrapText="1"/>
    </xf>
    <xf numFmtId="0" fontId="2" fillId="0" borderId="4" xfId="0" applyFont="1" applyBorder="1" applyAlignment="1"/>
    <xf numFmtId="0" fontId="3" fillId="0" borderId="4" xfId="0" applyFont="1" applyBorder="1" applyAlignment="1">
      <alignment horizontal="left" vertical="center" wrapText="1"/>
    </xf>
    <xf numFmtId="0" fontId="9" fillId="3" borderId="0" xfId="0" applyFont="1" applyFill="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vertical="center" wrapText="1"/>
    </xf>
    <xf numFmtId="0" fontId="2" fillId="0" borderId="2" xfId="0" applyFont="1" applyBorder="1" applyAlignment="1"/>
    <xf numFmtId="0" fontId="1" fillId="0" borderId="4" xfId="0" applyFont="1" applyBorder="1" applyAlignment="1">
      <alignment horizontal="left" wrapText="1"/>
    </xf>
    <xf numFmtId="0" fontId="1" fillId="0" borderId="5" xfId="0" applyFont="1" applyBorder="1" applyAlignment="1">
      <alignment horizontal="left" wrapText="1"/>
    </xf>
    <xf numFmtId="0" fontId="2" fillId="0" borderId="5" xfId="0" applyFont="1" applyBorder="1" applyAlignment="1"/>
    <xf numFmtId="0" fontId="1" fillId="0" borderId="1" xfId="0" applyFont="1" applyBorder="1" applyAlignment="1">
      <alignment horizontal="left" wrapText="1"/>
    </xf>
    <xf numFmtId="0" fontId="2" fillId="0" borderId="1" xfId="0" applyFont="1" applyBorder="1" applyAlignment="1"/>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1" fillId="0" borderId="0" xfId="0" applyFont="1" applyAlignment="1">
      <alignment vertical="center" wrapText="1"/>
    </xf>
    <xf numFmtId="0" fontId="8" fillId="3" borderId="2" xfId="0" applyFont="1" applyFill="1" applyBorder="1" applyAlignment="1">
      <alignment horizontal="left" vertical="center" wrapText="1"/>
    </xf>
    <xf numFmtId="0" fontId="6" fillId="4" borderId="7" xfId="0" applyFont="1" applyFill="1" applyBorder="1" applyAlignment="1">
      <alignment vertical="center" wrapText="1"/>
    </xf>
    <xf numFmtId="0" fontId="2" fillId="0" borderId="9" xfId="0" applyFont="1" applyBorder="1" applyAlignment="1"/>
    <xf numFmtId="0" fontId="12" fillId="4" borderId="7" xfId="0" applyFont="1" applyFill="1" applyBorder="1" applyAlignment="1">
      <alignment horizontal="center" vertical="center" wrapText="1"/>
    </xf>
    <xf numFmtId="0" fontId="2" fillId="0" borderId="8" xfId="0" applyFont="1" applyBorder="1" applyAlignment="1"/>
    <xf numFmtId="17" fontId="12" fillId="4" borderId="7" xfId="0" applyNumberFormat="1" applyFont="1" applyFill="1" applyBorder="1" applyAlignment="1">
      <alignment vertical="center" wrapText="1"/>
    </xf>
    <xf numFmtId="0" fontId="14" fillId="4" borderId="7" xfId="0" applyFont="1" applyFill="1" applyBorder="1" applyAlignment="1">
      <alignment horizontal="center" vertical="center" wrapText="1"/>
    </xf>
    <xf numFmtId="0" fontId="6" fillId="4" borderId="7" xfId="0" applyFont="1" applyFill="1" applyBorder="1" applyAlignment="1">
      <alignment horizontal="right" vertical="center" wrapText="1"/>
    </xf>
    <xf numFmtId="0" fontId="26" fillId="4" borderId="7" xfId="0" applyFont="1" applyFill="1" applyBorder="1" applyAlignment="1">
      <alignment horizontal="center" vertical="center" wrapText="1"/>
    </xf>
    <xf numFmtId="0" fontId="6" fillId="4" borderId="7" xfId="0" applyFont="1" applyFill="1" applyBorder="1" applyAlignment="1">
      <alignment horizontal="right" vertical="center"/>
    </xf>
    <xf numFmtId="0" fontId="6" fillId="0" borderId="0" xfId="0" applyFont="1" applyAlignment="1">
      <alignment horizontal="right" vertical="center"/>
    </xf>
    <xf numFmtId="0" fontId="12" fillId="4" borderId="0"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74"/>
  <sheetViews>
    <sheetView topLeftCell="A57" workbookViewId="0">
      <selection activeCell="A70" sqref="A70:XFD70"/>
    </sheetView>
  </sheetViews>
  <sheetFormatPr defaultColWidth="9" defaultRowHeight="15" customHeight="1" x14ac:dyDescent="0.25"/>
  <cols>
    <col min="1" max="1" width="110.7109375" customWidth="1"/>
    <col min="2" max="2" width="9" customWidth="1"/>
    <col min="3" max="3" width="10.5703125" customWidth="1"/>
    <col min="4" max="4" width="9.85546875" customWidth="1"/>
    <col min="5" max="15" width="8.7109375" customWidth="1"/>
    <col min="16" max="256" width="14" customWidth="1"/>
  </cols>
  <sheetData>
    <row r="2" spans="1:15" ht="60.75" customHeight="1" x14ac:dyDescent="0.25">
      <c r="A2" s="85" t="s">
        <v>64</v>
      </c>
      <c r="B2" s="86"/>
      <c r="C2" s="86"/>
      <c r="D2" s="86"/>
    </row>
    <row r="3" spans="1:15" x14ac:dyDescent="0.25">
      <c r="A3" s="87" t="s">
        <v>1</v>
      </c>
      <c r="B3" s="81"/>
      <c r="C3" s="81"/>
      <c r="D3" s="81"/>
      <c r="E3" s="1"/>
      <c r="F3" s="1"/>
      <c r="G3" s="1"/>
      <c r="H3" s="1"/>
      <c r="I3" s="1"/>
      <c r="J3" s="1"/>
      <c r="K3" s="1"/>
      <c r="L3" s="1"/>
      <c r="M3" s="1"/>
      <c r="N3" s="1"/>
      <c r="O3" s="1"/>
    </row>
    <row r="4" spans="1:15" x14ac:dyDescent="0.25">
      <c r="A4" s="88" t="s">
        <v>65</v>
      </c>
      <c r="B4" s="65"/>
      <c r="C4" s="65"/>
      <c r="D4" s="65"/>
      <c r="E4" s="1"/>
      <c r="F4" s="1"/>
      <c r="G4" s="1"/>
      <c r="H4" s="1"/>
      <c r="I4" s="1"/>
      <c r="J4" s="1"/>
      <c r="K4" s="1"/>
      <c r="L4" s="1"/>
      <c r="M4" s="1"/>
      <c r="N4" s="1"/>
      <c r="O4" s="1"/>
    </row>
    <row r="5" spans="1:15" x14ac:dyDescent="0.25">
      <c r="A5" s="89">
        <v>42185</v>
      </c>
      <c r="B5" s="86"/>
      <c r="C5" s="86"/>
      <c r="D5" s="86"/>
      <c r="E5" s="1"/>
      <c r="F5" s="1"/>
      <c r="G5" s="1"/>
      <c r="H5" s="1"/>
      <c r="I5" s="1"/>
      <c r="J5" s="1"/>
      <c r="K5" s="1"/>
      <c r="L5" s="1"/>
      <c r="M5" s="1"/>
      <c r="N5" s="1"/>
      <c r="O5" s="1"/>
    </row>
    <row r="6" spans="1:15" x14ac:dyDescent="0.25">
      <c r="A6" s="80" t="s">
        <v>66</v>
      </c>
      <c r="B6" s="81"/>
      <c r="C6" s="81"/>
      <c r="D6" s="2"/>
      <c r="E6" s="1"/>
      <c r="F6" s="1"/>
      <c r="G6" s="1"/>
      <c r="H6" s="1"/>
      <c r="I6" s="1"/>
      <c r="J6" s="1"/>
      <c r="K6" s="1"/>
      <c r="L6" s="1"/>
      <c r="M6" s="1"/>
      <c r="N6" s="1"/>
      <c r="O6" s="1"/>
    </row>
    <row r="7" spans="1:15" x14ac:dyDescent="0.25">
      <c r="A7" s="2" t="s">
        <v>67</v>
      </c>
      <c r="B7" s="2"/>
      <c r="C7" s="3">
        <v>42000</v>
      </c>
      <c r="D7" s="2"/>
      <c r="E7" s="1"/>
      <c r="F7" s="1"/>
      <c r="G7" s="1"/>
      <c r="H7" s="1"/>
      <c r="I7" s="1"/>
      <c r="J7" s="1"/>
      <c r="K7" s="1"/>
      <c r="L7" s="1"/>
      <c r="M7" s="1"/>
      <c r="N7" s="1"/>
      <c r="O7" s="1"/>
    </row>
    <row r="8" spans="1:15" x14ac:dyDescent="0.25">
      <c r="A8" s="2" t="s">
        <v>68</v>
      </c>
      <c r="B8" s="2"/>
      <c r="C8" s="4">
        <v>259900</v>
      </c>
      <c r="D8" s="2"/>
      <c r="E8" s="1"/>
      <c r="F8" s="1"/>
      <c r="G8" s="1"/>
      <c r="H8" s="1"/>
      <c r="I8" s="1"/>
      <c r="J8" s="1"/>
      <c r="K8" s="1"/>
      <c r="L8" s="1"/>
      <c r="M8" s="1"/>
      <c r="N8" s="1"/>
      <c r="O8" s="1"/>
    </row>
    <row r="9" spans="1:15" x14ac:dyDescent="0.25">
      <c r="A9" s="2" t="s">
        <v>69</v>
      </c>
      <c r="B9" s="90"/>
      <c r="C9" s="4">
        <v>35650</v>
      </c>
      <c r="D9" s="2"/>
      <c r="E9" s="1"/>
      <c r="F9" s="1"/>
      <c r="G9" s="1"/>
      <c r="H9" s="1"/>
      <c r="I9" s="1"/>
      <c r="J9" s="1"/>
      <c r="K9" s="1"/>
      <c r="L9" s="1"/>
      <c r="M9" s="1"/>
      <c r="N9" s="1"/>
      <c r="O9" s="1"/>
    </row>
    <row r="10" spans="1:15" x14ac:dyDescent="0.25">
      <c r="A10" s="2" t="s">
        <v>70</v>
      </c>
      <c r="B10" s="68"/>
      <c r="C10" s="5">
        <v>241080</v>
      </c>
      <c r="D10" s="2"/>
      <c r="E10" s="1"/>
      <c r="F10" s="1"/>
      <c r="G10" s="1"/>
      <c r="H10" s="1"/>
      <c r="I10" s="1"/>
      <c r="J10" s="1"/>
      <c r="K10" s="1"/>
      <c r="L10" s="1"/>
      <c r="M10" s="1"/>
      <c r="N10" s="1"/>
      <c r="O10" s="1"/>
    </row>
    <row r="11" spans="1:15" x14ac:dyDescent="0.25">
      <c r="A11" s="2" t="s">
        <v>71</v>
      </c>
      <c r="B11" s="2"/>
      <c r="C11" s="4">
        <v>578630</v>
      </c>
      <c r="D11" s="2"/>
      <c r="E11" s="1"/>
      <c r="F11" s="1"/>
      <c r="G11" s="1"/>
      <c r="H11" s="1"/>
      <c r="I11" s="1"/>
      <c r="J11" s="1"/>
      <c r="K11" s="1"/>
      <c r="L11" s="1"/>
      <c r="M11" s="1"/>
      <c r="N11" s="1"/>
      <c r="O11" s="1"/>
    </row>
    <row r="12" spans="1:15" x14ac:dyDescent="0.25">
      <c r="A12" s="2" t="s">
        <v>72</v>
      </c>
      <c r="B12" s="3">
        <v>720000</v>
      </c>
      <c r="C12" s="2"/>
      <c r="D12" s="2"/>
      <c r="E12" s="1"/>
      <c r="F12" s="1"/>
      <c r="G12" s="1"/>
      <c r="H12" s="1"/>
      <c r="I12" s="1"/>
      <c r="J12" s="1"/>
      <c r="K12" s="1"/>
      <c r="L12" s="1"/>
      <c r="M12" s="1"/>
      <c r="N12" s="1"/>
      <c r="O12" s="1"/>
    </row>
    <row r="13" spans="1:15" x14ac:dyDescent="0.25">
      <c r="A13" s="2" t="s">
        <v>73</v>
      </c>
      <c r="B13" s="5">
        <v>240000</v>
      </c>
      <c r="C13" s="5">
        <v>480000</v>
      </c>
      <c r="D13" s="2"/>
      <c r="E13" s="1"/>
      <c r="F13" s="1"/>
      <c r="G13" s="1"/>
      <c r="H13" s="1"/>
      <c r="I13" s="1"/>
      <c r="J13" s="1"/>
      <c r="K13" s="1"/>
      <c r="L13" s="1"/>
      <c r="M13" s="1"/>
      <c r="N13" s="1"/>
      <c r="O13" s="1"/>
    </row>
    <row r="14" spans="1:15" x14ac:dyDescent="0.25">
      <c r="A14" s="2" t="s">
        <v>74</v>
      </c>
      <c r="B14" s="2"/>
      <c r="C14" s="6">
        <v>1058630</v>
      </c>
      <c r="D14" s="2"/>
      <c r="E14" s="1"/>
      <c r="F14" s="1"/>
      <c r="G14" s="1"/>
      <c r="H14" s="1"/>
      <c r="I14" s="1"/>
      <c r="J14" s="1"/>
      <c r="K14" s="1"/>
      <c r="L14" s="1"/>
      <c r="M14" s="1"/>
      <c r="N14" s="1"/>
      <c r="O14" s="1"/>
    </row>
    <row r="15" spans="1:15" x14ac:dyDescent="0.25">
      <c r="A15" s="2"/>
      <c r="B15" s="2"/>
      <c r="C15" s="2"/>
      <c r="D15" s="2"/>
      <c r="E15" s="1"/>
      <c r="F15" s="1"/>
      <c r="G15" s="1"/>
      <c r="H15" s="1"/>
      <c r="I15" s="1"/>
      <c r="J15" s="1"/>
      <c r="K15" s="1"/>
      <c r="L15" s="1"/>
      <c r="M15" s="1"/>
      <c r="N15" s="1"/>
      <c r="O15" s="1"/>
    </row>
    <row r="16" spans="1:15" x14ac:dyDescent="0.25">
      <c r="A16" s="90" t="s">
        <v>75</v>
      </c>
      <c r="B16" s="68"/>
      <c r="C16" s="68"/>
      <c r="D16" s="2"/>
    </row>
    <row r="17" spans="1:15" x14ac:dyDescent="0.25">
      <c r="A17" s="2" t="s">
        <v>76</v>
      </c>
      <c r="B17" s="2"/>
      <c r="C17" s="3">
        <v>63400</v>
      </c>
      <c r="D17" s="2"/>
    </row>
    <row r="18" spans="1:15" x14ac:dyDescent="0.25">
      <c r="A18" s="2" t="s">
        <v>77</v>
      </c>
      <c r="B18" s="2"/>
      <c r="C18" s="4">
        <v>24000</v>
      </c>
      <c r="D18" s="2"/>
    </row>
    <row r="19" spans="1:15" x14ac:dyDescent="0.25">
      <c r="A19" s="2" t="s">
        <v>78</v>
      </c>
      <c r="B19" s="2"/>
      <c r="C19" s="5">
        <v>10000</v>
      </c>
      <c r="D19" s="2"/>
    </row>
    <row r="20" spans="1:15" x14ac:dyDescent="0.25">
      <c r="A20" s="2" t="s">
        <v>79</v>
      </c>
      <c r="B20" s="2"/>
      <c r="C20" s="4">
        <v>97400</v>
      </c>
      <c r="D20" s="2"/>
    </row>
    <row r="21" spans="1:15" x14ac:dyDescent="0.25">
      <c r="A21" s="2" t="s">
        <v>80</v>
      </c>
      <c r="B21" s="2"/>
      <c r="C21" s="7">
        <v>300000</v>
      </c>
      <c r="D21" s="2"/>
    </row>
    <row r="22" spans="1:15" x14ac:dyDescent="0.25">
      <c r="A22" s="2" t="s">
        <v>81</v>
      </c>
      <c r="B22" s="2"/>
      <c r="C22" s="4">
        <v>397400</v>
      </c>
      <c r="D22" s="2"/>
    </row>
    <row r="23" spans="1:15" x14ac:dyDescent="0.25">
      <c r="A23" s="2" t="s">
        <v>82</v>
      </c>
      <c r="B23" s="3">
        <v>600000</v>
      </c>
      <c r="C23" s="2"/>
      <c r="D23" s="2"/>
    </row>
    <row r="24" spans="1:15" ht="15.75" x14ac:dyDescent="0.25">
      <c r="A24" s="2" t="s">
        <v>83</v>
      </c>
      <c r="B24" s="5">
        <v>61230</v>
      </c>
      <c r="C24" s="2"/>
      <c r="D24" s="2"/>
      <c r="F24" s="8"/>
    </row>
    <row r="25" spans="1:15" x14ac:dyDescent="0.25">
      <c r="A25" s="2" t="s">
        <v>84</v>
      </c>
      <c r="B25" s="2"/>
      <c r="C25" s="5">
        <v>661230</v>
      </c>
      <c r="D25" s="2"/>
    </row>
    <row r="26" spans="1:15" x14ac:dyDescent="0.25">
      <c r="A26" s="9" t="s">
        <v>85</v>
      </c>
      <c r="B26" s="9"/>
      <c r="C26" s="10">
        <v>1058630</v>
      </c>
      <c r="D26" s="11"/>
    </row>
    <row r="27" spans="1:15" x14ac:dyDescent="0.25">
      <c r="A27" s="91" t="s">
        <v>86</v>
      </c>
      <c r="B27" s="81"/>
      <c r="C27" s="81"/>
      <c r="D27" s="81"/>
      <c r="E27" s="1"/>
      <c r="F27" s="1"/>
      <c r="G27" s="1"/>
      <c r="H27" s="1"/>
      <c r="I27" s="1"/>
      <c r="J27" s="1"/>
      <c r="K27" s="1"/>
      <c r="L27" s="1"/>
      <c r="M27" s="1"/>
      <c r="N27" s="1"/>
      <c r="O27" s="1"/>
    </row>
    <row r="28" spans="1:15" x14ac:dyDescent="0.25">
      <c r="A28" s="65"/>
      <c r="B28" s="65"/>
      <c r="C28" s="65"/>
      <c r="D28" s="65"/>
      <c r="E28" s="1"/>
      <c r="F28" s="1"/>
      <c r="G28" s="1"/>
      <c r="H28" s="1"/>
      <c r="I28" s="1"/>
      <c r="J28" s="1"/>
      <c r="K28" s="1"/>
      <c r="L28" s="1"/>
      <c r="M28" s="1"/>
      <c r="N28" s="1"/>
      <c r="O28" s="1"/>
    </row>
    <row r="29" spans="1:15" ht="30.75" customHeight="1" x14ac:dyDescent="0.25">
      <c r="A29" s="67" t="s">
        <v>87</v>
      </c>
      <c r="B29" s="68"/>
      <c r="C29" s="68"/>
      <c r="D29" s="68"/>
      <c r="E29" s="1"/>
      <c r="F29" s="1"/>
      <c r="G29" s="1"/>
      <c r="H29" s="1"/>
      <c r="I29" s="1"/>
      <c r="J29" s="1"/>
      <c r="K29" s="1"/>
      <c r="L29" s="1"/>
      <c r="M29" s="1"/>
      <c r="N29" s="1"/>
      <c r="O29" s="1"/>
    </row>
    <row r="30" spans="1:15" x14ac:dyDescent="0.25">
      <c r="A30" s="67" t="s">
        <v>88</v>
      </c>
      <c r="B30" s="68"/>
      <c r="C30" s="68"/>
      <c r="D30" s="68"/>
      <c r="E30" s="1"/>
      <c r="F30" s="1"/>
      <c r="G30" s="1"/>
      <c r="H30" s="1"/>
      <c r="I30" s="1"/>
      <c r="J30" s="1"/>
      <c r="K30" s="1"/>
      <c r="L30" s="1"/>
      <c r="M30" s="1"/>
      <c r="N30" s="1"/>
      <c r="O30" s="1"/>
    </row>
    <row r="31" spans="1:15" x14ac:dyDescent="0.25">
      <c r="A31" s="67" t="s">
        <v>89</v>
      </c>
      <c r="B31" s="68"/>
      <c r="C31" s="68"/>
      <c r="D31" s="68"/>
      <c r="E31" s="1"/>
      <c r="F31" s="1"/>
      <c r="G31" s="1"/>
      <c r="H31" s="1"/>
      <c r="I31" s="1"/>
      <c r="J31" s="1"/>
      <c r="K31" s="1"/>
      <c r="L31" s="1"/>
      <c r="M31" s="1"/>
      <c r="N31" s="1"/>
      <c r="O31" s="1"/>
    </row>
    <row r="32" spans="1:15" ht="45.75" customHeight="1" x14ac:dyDescent="0.25">
      <c r="A32" s="67" t="s">
        <v>90</v>
      </c>
      <c r="B32" s="68"/>
      <c r="C32" s="68"/>
      <c r="D32" s="68"/>
      <c r="E32" s="1"/>
      <c r="F32" s="12"/>
      <c r="G32" s="1"/>
      <c r="H32" s="1"/>
      <c r="I32" s="1"/>
      <c r="J32" s="1"/>
      <c r="K32" s="1"/>
      <c r="L32" s="1"/>
      <c r="M32" s="1"/>
      <c r="N32" s="1"/>
      <c r="O32" s="1"/>
    </row>
    <row r="33" spans="1:15" x14ac:dyDescent="0.25">
      <c r="A33" s="67" t="s">
        <v>91</v>
      </c>
      <c r="B33" s="68"/>
      <c r="C33" s="68"/>
      <c r="D33" s="68"/>
      <c r="E33" s="1"/>
      <c r="F33" s="1"/>
      <c r="G33" s="1"/>
      <c r="H33" s="1"/>
      <c r="I33" s="1"/>
      <c r="J33" s="1"/>
      <c r="K33" s="1"/>
      <c r="L33" s="1"/>
      <c r="M33" s="1"/>
      <c r="N33" s="1"/>
      <c r="O33" s="1"/>
    </row>
    <row r="34" spans="1:15" ht="30.75" customHeight="1" x14ac:dyDescent="0.25">
      <c r="A34" s="67" t="s">
        <v>92</v>
      </c>
      <c r="B34" s="68"/>
      <c r="C34" s="68"/>
      <c r="D34" s="68"/>
      <c r="E34" s="1"/>
      <c r="F34" s="1"/>
      <c r="G34" s="1"/>
      <c r="H34" s="1"/>
      <c r="I34" s="1"/>
      <c r="J34" s="1"/>
      <c r="K34" s="1"/>
      <c r="L34" s="1"/>
      <c r="M34" s="1"/>
      <c r="N34" s="1"/>
      <c r="O34" s="1"/>
    </row>
    <row r="35" spans="1:15" x14ac:dyDescent="0.25">
      <c r="A35" s="67" t="s">
        <v>93</v>
      </c>
      <c r="B35" s="68"/>
      <c r="C35" s="68"/>
      <c r="D35" s="68"/>
      <c r="E35" s="1"/>
      <c r="F35" s="1"/>
      <c r="G35" s="1"/>
      <c r="H35" s="1"/>
      <c r="I35" s="1"/>
      <c r="J35" s="1"/>
      <c r="K35" s="1"/>
      <c r="L35" s="1"/>
      <c r="M35" s="1"/>
      <c r="N35" s="1"/>
      <c r="O35" s="1"/>
    </row>
    <row r="36" spans="1:15" x14ac:dyDescent="0.25">
      <c r="A36" s="67" t="s">
        <v>94</v>
      </c>
      <c r="B36" s="68"/>
      <c r="C36" s="68"/>
      <c r="D36" s="68"/>
      <c r="E36" s="1"/>
      <c r="F36" s="1"/>
      <c r="G36" s="1"/>
      <c r="H36" s="1"/>
      <c r="I36" s="1"/>
      <c r="J36" s="1"/>
      <c r="K36" s="1"/>
      <c r="L36" s="1"/>
      <c r="M36" s="1"/>
      <c r="N36" s="1"/>
      <c r="O36" s="1"/>
    </row>
    <row r="37" spans="1:15" ht="34.5" customHeight="1" x14ac:dyDescent="0.25">
      <c r="A37" s="66" t="s">
        <v>95</v>
      </c>
      <c r="B37" s="65"/>
      <c r="C37" s="65"/>
      <c r="D37" s="65"/>
      <c r="E37" s="1"/>
      <c r="F37" s="1"/>
      <c r="G37" s="1"/>
      <c r="H37" s="1"/>
      <c r="I37" s="1"/>
      <c r="J37" s="1"/>
      <c r="K37" s="13"/>
      <c r="L37" s="13"/>
      <c r="M37" s="13"/>
      <c r="N37" s="13"/>
      <c r="O37" s="13"/>
    </row>
    <row r="38" spans="1:15" x14ac:dyDescent="0.25">
      <c r="A38" s="72" t="s">
        <v>96</v>
      </c>
      <c r="B38" s="68"/>
      <c r="C38" s="68"/>
      <c r="D38" s="68"/>
      <c r="E38" s="73" t="s">
        <v>97</v>
      </c>
      <c r="F38" s="68"/>
      <c r="G38" s="68"/>
      <c r="H38" s="68"/>
      <c r="I38" s="1"/>
      <c r="J38" s="1"/>
      <c r="K38" s="13"/>
      <c r="L38" s="13"/>
      <c r="M38" s="13"/>
      <c r="N38" s="13"/>
      <c r="O38" s="13"/>
    </row>
    <row r="39" spans="1:15" ht="15.75" customHeight="1" x14ac:dyDescent="0.25">
      <c r="A39" s="82" t="s">
        <v>98</v>
      </c>
      <c r="B39" s="76"/>
      <c r="C39" s="76"/>
      <c r="D39" s="76"/>
      <c r="E39" s="68"/>
      <c r="F39" s="68"/>
      <c r="G39" s="68"/>
      <c r="H39" s="68"/>
      <c r="I39" s="1"/>
      <c r="J39" s="1"/>
      <c r="K39" s="13"/>
      <c r="L39" s="13"/>
      <c r="M39" s="13"/>
      <c r="N39" s="13"/>
      <c r="O39" s="13"/>
    </row>
    <row r="40" spans="1:15" ht="33" customHeight="1" x14ac:dyDescent="0.25">
      <c r="A40" s="83" t="s">
        <v>99</v>
      </c>
      <c r="B40" s="84"/>
      <c r="C40" s="84"/>
      <c r="D40" s="84"/>
      <c r="E40" s="68"/>
      <c r="F40" s="68"/>
      <c r="G40" s="68"/>
      <c r="H40" s="68"/>
      <c r="I40" s="1"/>
      <c r="J40" s="1"/>
      <c r="K40" s="13"/>
      <c r="L40" s="13"/>
      <c r="M40" s="13"/>
      <c r="N40" s="13"/>
      <c r="O40" s="13"/>
    </row>
    <row r="41" spans="1:15" ht="14.25" customHeight="1" x14ac:dyDescent="0.25">
      <c r="A41" s="83" t="s">
        <v>100</v>
      </c>
      <c r="B41" s="84"/>
      <c r="C41" s="84"/>
      <c r="D41" s="84"/>
      <c r="E41" s="68"/>
      <c r="F41" s="68"/>
      <c r="G41" s="68"/>
      <c r="H41" s="68"/>
      <c r="I41" s="1"/>
      <c r="J41" s="1"/>
      <c r="K41" s="13"/>
      <c r="L41" s="13"/>
      <c r="M41" s="13"/>
      <c r="N41" s="13"/>
      <c r="O41" s="13"/>
    </row>
    <row r="42" spans="1:15" x14ac:dyDescent="0.25">
      <c r="A42" s="72"/>
      <c r="B42" s="68"/>
      <c r="C42" s="68"/>
      <c r="D42" s="68"/>
      <c r="E42" s="1"/>
      <c r="F42" s="1"/>
      <c r="G42" s="1"/>
      <c r="H42" s="1"/>
      <c r="I42" s="1"/>
      <c r="J42" s="1"/>
      <c r="K42" s="13"/>
      <c r="L42" s="13"/>
      <c r="M42" s="13"/>
      <c r="N42" s="13"/>
      <c r="O42" s="13"/>
    </row>
    <row r="43" spans="1:15" x14ac:dyDescent="0.25">
      <c r="A43" s="71" t="s">
        <v>101</v>
      </c>
      <c r="B43" s="70"/>
      <c r="C43" s="70"/>
      <c r="D43" s="70"/>
      <c r="E43" s="1"/>
      <c r="F43" s="1"/>
      <c r="G43" s="1"/>
      <c r="H43" s="1"/>
      <c r="I43" s="1"/>
      <c r="J43" s="1"/>
      <c r="K43" s="13"/>
      <c r="L43" s="13"/>
      <c r="M43" s="13"/>
      <c r="N43" s="13"/>
      <c r="O43" s="13"/>
    </row>
    <row r="44" spans="1:15" x14ac:dyDescent="0.25">
      <c r="A44" s="75" t="s">
        <v>102</v>
      </c>
      <c r="B44" s="76"/>
      <c r="C44" s="76"/>
      <c r="D44" s="76"/>
      <c r="E44" s="1"/>
      <c r="F44" s="1"/>
      <c r="G44" s="1"/>
      <c r="H44" s="1"/>
      <c r="I44" s="1"/>
      <c r="J44" s="1"/>
      <c r="K44" s="13"/>
      <c r="L44" s="13"/>
      <c r="M44" s="13"/>
      <c r="N44" s="13"/>
      <c r="O44" s="13"/>
    </row>
    <row r="45" spans="1:15" ht="33.75" customHeight="1" x14ac:dyDescent="0.25">
      <c r="A45" s="75" t="s">
        <v>103</v>
      </c>
      <c r="B45" s="76"/>
      <c r="C45" s="76"/>
      <c r="D45" s="76"/>
      <c r="E45" s="1">
        <v>16800</v>
      </c>
      <c r="F45" s="1">
        <v>70</v>
      </c>
      <c r="G45" s="1"/>
      <c r="H45" s="1"/>
      <c r="I45" s="1"/>
      <c r="J45" s="1"/>
      <c r="K45" s="13"/>
      <c r="L45" s="13"/>
      <c r="M45" s="13"/>
      <c r="N45" s="13"/>
      <c r="O45" s="13"/>
    </row>
    <row r="46" spans="1:15" x14ac:dyDescent="0.25">
      <c r="A46" s="75" t="s">
        <v>104</v>
      </c>
      <c r="B46" s="76"/>
      <c r="C46" s="76"/>
      <c r="D46" s="76"/>
      <c r="E46" s="1">
        <f>16800/F45</f>
        <v>240</v>
      </c>
      <c r="F46" s="1">
        <v>100</v>
      </c>
      <c r="G46" s="1"/>
      <c r="H46" s="1"/>
      <c r="I46" s="1"/>
      <c r="J46" s="1"/>
      <c r="K46" s="13"/>
      <c r="L46" s="13"/>
      <c r="M46" s="13"/>
      <c r="N46" s="13"/>
      <c r="O46" s="13"/>
    </row>
    <row r="47" spans="1:15" ht="25.5" customHeight="1" x14ac:dyDescent="0.25">
      <c r="A47" s="75" t="s">
        <v>105</v>
      </c>
      <c r="B47" s="76"/>
      <c r="C47" s="76"/>
      <c r="D47" s="76"/>
      <c r="E47" s="1"/>
      <c r="F47" s="1"/>
      <c r="G47" s="1"/>
      <c r="H47" s="1"/>
      <c r="I47" s="1"/>
      <c r="J47" s="1"/>
      <c r="K47" s="13"/>
      <c r="L47" s="13"/>
      <c r="M47" s="13"/>
      <c r="N47" s="13"/>
      <c r="O47" s="13"/>
    </row>
    <row r="48" spans="1:15" x14ac:dyDescent="0.25">
      <c r="A48" s="79" t="s">
        <v>106</v>
      </c>
      <c r="B48" s="68"/>
      <c r="C48" s="68"/>
      <c r="D48" s="68"/>
      <c r="E48" s="1"/>
      <c r="F48" s="1"/>
      <c r="G48" s="1"/>
      <c r="H48" s="1"/>
      <c r="I48" s="1"/>
      <c r="J48" s="1"/>
      <c r="K48" s="13"/>
      <c r="L48" s="13"/>
      <c r="M48" s="13"/>
      <c r="N48" s="13"/>
      <c r="O48" s="13"/>
    </row>
    <row r="49" spans="1:15" x14ac:dyDescent="0.25">
      <c r="A49" s="71"/>
      <c r="B49" s="70"/>
      <c r="C49" s="70"/>
      <c r="D49" s="70"/>
    </row>
    <row r="50" spans="1:15" x14ac:dyDescent="0.25">
      <c r="A50" s="74" t="s">
        <v>107</v>
      </c>
      <c r="B50" s="70"/>
      <c r="C50" s="70"/>
      <c r="D50" s="70"/>
    </row>
    <row r="51" spans="1:15" ht="30.75" customHeight="1" x14ac:dyDescent="0.25">
      <c r="A51" s="71" t="s">
        <v>108</v>
      </c>
      <c r="B51" s="70"/>
      <c r="C51" s="70"/>
      <c r="D51" s="70"/>
    </row>
    <row r="52" spans="1:15" x14ac:dyDescent="0.25">
      <c r="A52" s="74" t="s">
        <v>109</v>
      </c>
      <c r="B52" s="70"/>
      <c r="C52" s="70"/>
      <c r="D52" s="70"/>
    </row>
    <row r="53" spans="1:15" ht="45.75" customHeight="1" x14ac:dyDescent="0.25">
      <c r="A53" s="71" t="s">
        <v>110</v>
      </c>
      <c r="B53" s="70"/>
      <c r="C53" s="70"/>
      <c r="D53" s="70"/>
    </row>
    <row r="54" spans="1:15" x14ac:dyDescent="0.25">
      <c r="A54" s="75" t="s">
        <v>111</v>
      </c>
      <c r="B54" s="76"/>
      <c r="C54" s="76"/>
      <c r="D54" s="76"/>
    </row>
    <row r="55" spans="1:15" x14ac:dyDescent="0.25">
      <c r="A55" s="74" t="s">
        <v>33</v>
      </c>
      <c r="B55" s="70"/>
      <c r="C55" s="70"/>
      <c r="D55" s="70"/>
    </row>
    <row r="56" spans="1:15" x14ac:dyDescent="0.25">
      <c r="A56" s="71" t="s">
        <v>112</v>
      </c>
      <c r="B56" s="70"/>
      <c r="C56" s="70"/>
      <c r="D56" s="70"/>
    </row>
    <row r="57" spans="1:15" ht="12" customHeight="1" x14ac:dyDescent="0.25">
      <c r="A57" s="75" t="s">
        <v>111</v>
      </c>
      <c r="B57" s="76"/>
      <c r="C57" s="76"/>
      <c r="D57" s="76"/>
    </row>
    <row r="58" spans="1:15" x14ac:dyDescent="0.25">
      <c r="A58" s="74" t="s">
        <v>40</v>
      </c>
      <c r="B58" s="70"/>
      <c r="C58" s="70"/>
      <c r="D58" s="70"/>
    </row>
    <row r="59" spans="1:15" ht="27.75" customHeight="1" x14ac:dyDescent="0.25">
      <c r="A59" s="75" t="s">
        <v>113</v>
      </c>
      <c r="B59" s="76"/>
      <c r="C59" s="76"/>
      <c r="D59" s="76"/>
    </row>
    <row r="60" spans="1:15" x14ac:dyDescent="0.25">
      <c r="A60" s="75" t="s">
        <v>111</v>
      </c>
      <c r="B60" s="76"/>
      <c r="C60" s="76"/>
      <c r="D60" s="76"/>
    </row>
    <row r="61" spans="1:15" x14ac:dyDescent="0.25">
      <c r="A61" s="79"/>
      <c r="B61" s="68"/>
      <c r="C61" s="68"/>
      <c r="D61" s="68"/>
    </row>
    <row r="62" spans="1:15" x14ac:dyDescent="0.25">
      <c r="A62" s="74" t="s">
        <v>114</v>
      </c>
      <c r="B62" s="70"/>
      <c r="C62" s="70"/>
      <c r="D62" s="70"/>
    </row>
    <row r="63" spans="1:15" x14ac:dyDescent="0.25">
      <c r="A63" s="71" t="s">
        <v>115</v>
      </c>
      <c r="B63" s="70"/>
      <c r="C63" s="70"/>
      <c r="D63" s="70"/>
      <c r="E63" s="1"/>
      <c r="F63" s="1"/>
      <c r="G63" s="1"/>
      <c r="H63" s="1"/>
      <c r="I63" s="1"/>
      <c r="J63" s="1"/>
      <c r="K63" s="1"/>
      <c r="L63" s="1"/>
      <c r="M63" s="1"/>
      <c r="N63" s="1"/>
      <c r="O63" s="1"/>
    </row>
    <row r="64" spans="1:15" ht="30" customHeight="1" x14ac:dyDescent="0.25">
      <c r="A64" s="71" t="s">
        <v>116</v>
      </c>
      <c r="B64" s="70"/>
      <c r="C64" s="70"/>
      <c r="D64" s="70"/>
    </row>
    <row r="65" spans="1:4" x14ac:dyDescent="0.25">
      <c r="A65" s="71"/>
      <c r="B65" s="70"/>
      <c r="C65" s="70"/>
      <c r="D65" s="70"/>
    </row>
    <row r="66" spans="1:4" x14ac:dyDescent="0.25">
      <c r="A66" s="74" t="s">
        <v>117</v>
      </c>
      <c r="B66" s="70"/>
      <c r="C66" s="70"/>
      <c r="D66" s="70"/>
    </row>
    <row r="67" spans="1:4" x14ac:dyDescent="0.25">
      <c r="A67" s="71" t="s">
        <v>118</v>
      </c>
      <c r="B67" s="70"/>
      <c r="C67" s="70"/>
      <c r="D67" s="70"/>
    </row>
    <row r="68" spans="1:4" ht="30" customHeight="1" x14ac:dyDescent="0.25">
      <c r="A68" s="75" t="s">
        <v>119</v>
      </c>
      <c r="B68" s="76"/>
      <c r="C68" s="76"/>
      <c r="D68" s="76"/>
    </row>
    <row r="69" spans="1:4" ht="31.5" customHeight="1" x14ac:dyDescent="0.25">
      <c r="A69" s="78" t="s">
        <v>120</v>
      </c>
      <c r="B69" s="65"/>
      <c r="C69" s="65"/>
      <c r="D69" s="65"/>
    </row>
    <row r="70" spans="1:4" ht="21" customHeight="1" x14ac:dyDescent="0.25">
      <c r="A70" s="1" t="s">
        <v>121</v>
      </c>
      <c r="B70" s="1"/>
      <c r="C70" s="1"/>
      <c r="D70" s="1"/>
    </row>
    <row r="71" spans="1:4" ht="30" customHeight="1" x14ac:dyDescent="0.25">
      <c r="A71" s="77" t="s">
        <v>122</v>
      </c>
      <c r="B71" s="76"/>
      <c r="C71" s="76"/>
      <c r="D71" s="76"/>
    </row>
    <row r="72" spans="1:4" ht="15.75" customHeight="1" x14ac:dyDescent="0.25">
      <c r="A72" s="69" t="s">
        <v>123</v>
      </c>
      <c r="B72" s="70"/>
      <c r="C72" s="70"/>
      <c r="D72" s="70"/>
    </row>
    <row r="73" spans="1:4" x14ac:dyDescent="0.25">
      <c r="A73" s="69" t="s">
        <v>124</v>
      </c>
      <c r="B73" s="70"/>
      <c r="C73" s="70"/>
      <c r="D73" s="70"/>
    </row>
    <row r="74" spans="1:4" x14ac:dyDescent="0.25">
      <c r="A74" s="69" t="s">
        <v>125</v>
      </c>
      <c r="B74" s="70"/>
      <c r="C74" s="70"/>
      <c r="D74" s="70"/>
    </row>
    <row r="75" spans="1:4" x14ac:dyDescent="0.25">
      <c r="A75" s="69" t="s">
        <v>126</v>
      </c>
      <c r="B75" s="70"/>
      <c r="C75" s="70"/>
      <c r="D75" s="70"/>
    </row>
    <row r="76" spans="1:4" ht="30" customHeight="1" x14ac:dyDescent="0.25">
      <c r="A76" s="64" t="s">
        <v>127</v>
      </c>
      <c r="B76" s="65"/>
      <c r="C76" s="65"/>
      <c r="D76" s="65"/>
    </row>
    <row r="77" spans="1:4" x14ac:dyDescent="0.25">
      <c r="A77" s="2"/>
      <c r="B77" s="1"/>
      <c r="C77" s="1"/>
      <c r="D77" s="1"/>
    </row>
    <row r="78" spans="1:4" x14ac:dyDescent="0.25">
      <c r="A78" s="14"/>
      <c r="B78" s="1"/>
      <c r="C78" s="1"/>
      <c r="D78" s="1"/>
    </row>
    <row r="79" spans="1:4" x14ac:dyDescent="0.25">
      <c r="A79" s="2"/>
      <c r="B79" s="1"/>
      <c r="C79" s="1"/>
      <c r="D79" s="1"/>
    </row>
    <row r="80" spans="1:4" x14ac:dyDescent="0.25">
      <c r="A80" s="2"/>
      <c r="B80" s="1"/>
      <c r="C80" s="1"/>
      <c r="D80" s="1"/>
    </row>
    <row r="81" spans="1:1" x14ac:dyDescent="0.25">
      <c r="A81" s="2"/>
    </row>
    <row r="82" spans="1:1" x14ac:dyDescent="0.25">
      <c r="A82" s="2"/>
    </row>
    <row r="83" spans="1:1" x14ac:dyDescent="0.25">
      <c r="A83" s="2"/>
    </row>
    <row r="84" spans="1:1" x14ac:dyDescent="0.25">
      <c r="A84" s="14"/>
    </row>
    <row r="85" spans="1:1" x14ac:dyDescent="0.25">
      <c r="A85" s="14"/>
    </row>
    <row r="86" spans="1:1" x14ac:dyDescent="0.25">
      <c r="A86" s="2"/>
    </row>
    <row r="87" spans="1:1" x14ac:dyDescent="0.25">
      <c r="A87" s="2"/>
    </row>
    <row r="88" spans="1:1" x14ac:dyDescent="0.25">
      <c r="A88" s="2"/>
    </row>
    <row r="89" spans="1:1" x14ac:dyDescent="0.25">
      <c r="A89" s="2"/>
    </row>
    <row r="90" spans="1:1" x14ac:dyDescent="0.25">
      <c r="A90" s="15"/>
    </row>
    <row r="91" spans="1:1" x14ac:dyDescent="0.25">
      <c r="A91" s="2"/>
    </row>
    <row r="92" spans="1:1" x14ac:dyDescent="0.25">
      <c r="A92" s="2"/>
    </row>
    <row r="93" spans="1:1" x14ac:dyDescent="0.25">
      <c r="A93" s="2"/>
    </row>
    <row r="94" spans="1:1" x14ac:dyDescent="0.25">
      <c r="A94" s="14"/>
    </row>
    <row r="95" spans="1:1" x14ac:dyDescent="0.25">
      <c r="A95" s="14"/>
    </row>
    <row r="96" spans="1:1" x14ac:dyDescent="0.25">
      <c r="A96" s="14"/>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15"/>
    </row>
    <row r="103" spans="1:1" x14ac:dyDescent="0.25">
      <c r="A103" s="2"/>
    </row>
    <row r="104" spans="1:1" x14ac:dyDescent="0.25">
      <c r="A104" s="2"/>
    </row>
    <row r="105" spans="1:1" x14ac:dyDescent="0.25">
      <c r="A105" s="14"/>
    </row>
    <row r="106" spans="1:1" x14ac:dyDescent="0.25">
      <c r="A106" s="14"/>
    </row>
    <row r="107" spans="1:1" x14ac:dyDescent="0.25">
      <c r="A107" s="14"/>
    </row>
    <row r="108" spans="1:1" x14ac:dyDescent="0.25">
      <c r="A108" s="14"/>
    </row>
    <row r="109" spans="1:1" x14ac:dyDescent="0.25">
      <c r="A109" s="2"/>
    </row>
    <row r="110" spans="1:1" x14ac:dyDescent="0.25">
      <c r="A110" s="2"/>
    </row>
    <row r="111" spans="1:1" x14ac:dyDescent="0.25">
      <c r="A111" s="2"/>
    </row>
    <row r="112" spans="1:1"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14"/>
    </row>
    <row r="125" spans="1:1" x14ac:dyDescent="0.25">
      <c r="A125" s="14"/>
    </row>
    <row r="126" spans="1:1" x14ac:dyDescent="0.25">
      <c r="A126" s="14"/>
    </row>
    <row r="127" spans="1:1" x14ac:dyDescent="0.25">
      <c r="A127" s="2"/>
    </row>
    <row r="128" spans="1:1" x14ac:dyDescent="0.25">
      <c r="A128" s="2"/>
    </row>
    <row r="129" spans="1:1" x14ac:dyDescent="0.25">
      <c r="A129" s="2"/>
    </row>
    <row r="130" spans="1:1" x14ac:dyDescent="0.25">
      <c r="A130" s="2"/>
    </row>
    <row r="131" spans="1:1" x14ac:dyDescent="0.25">
      <c r="A131" s="14"/>
    </row>
    <row r="132" spans="1:1" x14ac:dyDescent="0.25">
      <c r="A132" s="14"/>
    </row>
    <row r="133" spans="1:1" x14ac:dyDescent="0.25">
      <c r="A133" s="14"/>
    </row>
    <row r="134" spans="1:1" x14ac:dyDescent="0.25">
      <c r="A134" s="2"/>
    </row>
    <row r="135" spans="1:1" x14ac:dyDescent="0.25">
      <c r="A135" s="2"/>
    </row>
    <row r="136" spans="1:1" x14ac:dyDescent="0.25">
      <c r="A136" s="2"/>
    </row>
    <row r="137" spans="1:1" x14ac:dyDescent="0.25">
      <c r="A137" s="15"/>
    </row>
    <row r="138" spans="1:1" x14ac:dyDescent="0.25">
      <c r="A138" s="2"/>
    </row>
    <row r="139" spans="1:1" x14ac:dyDescent="0.25">
      <c r="A139" s="2"/>
    </row>
    <row r="140" spans="1:1" x14ac:dyDescent="0.25">
      <c r="A140" s="2"/>
    </row>
    <row r="141" spans="1:1" x14ac:dyDescent="0.25">
      <c r="A141" s="2"/>
    </row>
    <row r="142" spans="1:1" x14ac:dyDescent="0.25">
      <c r="A142" s="14"/>
    </row>
    <row r="143" spans="1:1" x14ac:dyDescent="0.25">
      <c r="A143" s="2"/>
    </row>
    <row r="144" spans="1:1" x14ac:dyDescent="0.25">
      <c r="A144" s="2"/>
    </row>
    <row r="145" spans="1:1" x14ac:dyDescent="0.25">
      <c r="A145" s="2"/>
    </row>
    <row r="146" spans="1:1" x14ac:dyDescent="0.25">
      <c r="A146" s="2"/>
    </row>
    <row r="147" spans="1:1" x14ac:dyDescent="0.25">
      <c r="A147" s="14"/>
    </row>
    <row r="148" spans="1:1" x14ac:dyDescent="0.25">
      <c r="A148" s="2"/>
    </row>
    <row r="149" spans="1:1" x14ac:dyDescent="0.25">
      <c r="A149" s="2"/>
    </row>
    <row r="150" spans="1:1" x14ac:dyDescent="0.25">
      <c r="A150" s="15"/>
    </row>
    <row r="151" spans="1:1" x14ac:dyDescent="0.25">
      <c r="A151" s="15"/>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15"/>
    </row>
    <row r="158" spans="1:1" x14ac:dyDescent="0.25">
      <c r="A158" s="15"/>
    </row>
    <row r="159" spans="1:1" x14ac:dyDescent="0.25">
      <c r="A159" s="2"/>
    </row>
    <row r="160" spans="1:1" x14ac:dyDescent="0.25">
      <c r="A160" s="2"/>
    </row>
    <row r="161" spans="1:1" x14ac:dyDescent="0.25">
      <c r="A161" s="2"/>
    </row>
    <row r="162" spans="1:1" x14ac:dyDescent="0.25">
      <c r="A162" s="14"/>
    </row>
    <row r="163" spans="1:1" x14ac:dyDescent="0.25">
      <c r="A163" s="14"/>
    </row>
    <row r="164" spans="1:1" x14ac:dyDescent="0.25">
      <c r="A164" s="2"/>
    </row>
    <row r="165" spans="1:1" x14ac:dyDescent="0.25">
      <c r="A165" s="2"/>
    </row>
    <row r="166" spans="1:1" x14ac:dyDescent="0.25">
      <c r="A166" s="15"/>
    </row>
    <row r="167" spans="1:1" x14ac:dyDescent="0.25">
      <c r="A167" s="2"/>
    </row>
    <row r="168" spans="1:1" x14ac:dyDescent="0.25">
      <c r="A168" s="2"/>
    </row>
    <row r="169" spans="1:1" x14ac:dyDescent="0.25">
      <c r="A169" s="2"/>
    </row>
    <row r="170" spans="1:1" x14ac:dyDescent="0.25">
      <c r="A170" s="2"/>
    </row>
    <row r="172" spans="1:1" x14ac:dyDescent="0.25">
      <c r="A172" s="14"/>
    </row>
    <row r="173" spans="1:1" x14ac:dyDescent="0.25">
      <c r="A173" s="2"/>
    </row>
    <row r="174" spans="1:1" x14ac:dyDescent="0.25">
      <c r="A174" s="14"/>
    </row>
  </sheetData>
  <mergeCells count="56">
    <mergeCell ref="A54:D54"/>
    <mergeCell ref="A49:D49"/>
    <mergeCell ref="A46:D46"/>
    <mergeCell ref="A53:D53"/>
    <mergeCell ref="A45:D45"/>
    <mergeCell ref="A51:D51"/>
    <mergeCell ref="A47:D47"/>
    <mergeCell ref="A48:D48"/>
    <mergeCell ref="A6:C6"/>
    <mergeCell ref="A34:D34"/>
    <mergeCell ref="A39:D39"/>
    <mergeCell ref="A40:D40"/>
    <mergeCell ref="A2:D2"/>
    <mergeCell ref="A3:D3"/>
    <mergeCell ref="A4:D4"/>
    <mergeCell ref="A5:D5"/>
    <mergeCell ref="B9:B10"/>
    <mergeCell ref="A33:D33"/>
    <mergeCell ref="A16:C16"/>
    <mergeCell ref="A31:D31"/>
    <mergeCell ref="A30:D30"/>
    <mergeCell ref="A27:D28"/>
    <mergeCell ref="A29:D29"/>
    <mergeCell ref="A32:D32"/>
    <mergeCell ref="E38:H41"/>
    <mergeCell ref="A55:D55"/>
    <mergeCell ref="A73:D73"/>
    <mergeCell ref="A72:D72"/>
    <mergeCell ref="A59:D59"/>
    <mergeCell ref="A56:D56"/>
    <mergeCell ref="A71:D71"/>
    <mergeCell ref="A64:D64"/>
    <mergeCell ref="A68:D68"/>
    <mergeCell ref="A66:D66"/>
    <mergeCell ref="A57:D57"/>
    <mergeCell ref="A69:D69"/>
    <mergeCell ref="A67:D67"/>
    <mergeCell ref="A60:D60"/>
    <mergeCell ref="A61:D61"/>
    <mergeCell ref="A62:D62"/>
    <mergeCell ref="A76:D76"/>
    <mergeCell ref="A37:D37"/>
    <mergeCell ref="A36:D36"/>
    <mergeCell ref="A74:D74"/>
    <mergeCell ref="A35:D35"/>
    <mergeCell ref="A63:D63"/>
    <mergeCell ref="A75:D75"/>
    <mergeCell ref="A42:D42"/>
    <mergeCell ref="A65:D65"/>
    <mergeCell ref="A41:D41"/>
    <mergeCell ref="A38:D38"/>
    <mergeCell ref="A50:D50"/>
    <mergeCell ref="A58:D58"/>
    <mergeCell ref="A43:D43"/>
    <mergeCell ref="A44:D44"/>
    <mergeCell ref="A52:D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P90"/>
  <sheetViews>
    <sheetView tabSelected="1" zoomScale="66" zoomScaleNormal="66" workbookViewId="0">
      <selection activeCell="M67" sqref="M67"/>
    </sheetView>
  </sheetViews>
  <sheetFormatPr defaultColWidth="9" defaultRowHeight="15" customHeight="1" x14ac:dyDescent="0.25"/>
  <cols>
    <col min="1" max="2" width="8.7109375" customWidth="1"/>
    <col min="3" max="3" width="25.140625" customWidth="1"/>
    <col min="4" max="4" width="13.5703125" customWidth="1"/>
    <col min="5" max="5" width="21.85546875" customWidth="1"/>
    <col min="6" max="6" width="13.5703125" customWidth="1"/>
    <col min="7" max="7" width="21.28515625" customWidth="1"/>
    <col min="8" max="8" width="12.7109375" customWidth="1"/>
    <col min="9" max="11" width="12.85546875" customWidth="1"/>
    <col min="12" max="12" width="11" customWidth="1"/>
    <col min="13" max="22" width="8.7109375" customWidth="1"/>
    <col min="23" max="256" width="14" customWidth="1"/>
  </cols>
  <sheetData>
    <row r="1" spans="3:14" x14ac:dyDescent="0.25">
      <c r="C1" s="16"/>
      <c r="D1" s="16"/>
      <c r="E1" s="16"/>
      <c r="F1" s="16"/>
      <c r="G1" s="16"/>
      <c r="H1" s="16"/>
      <c r="I1" s="16"/>
      <c r="J1" s="16"/>
      <c r="K1" s="16"/>
      <c r="L1" s="16"/>
      <c r="M1" s="16"/>
    </row>
    <row r="2" spans="3:14" x14ac:dyDescent="0.25">
      <c r="C2" s="16"/>
      <c r="D2" s="16"/>
      <c r="E2" s="16"/>
      <c r="F2" s="16"/>
      <c r="G2" s="16"/>
      <c r="H2" s="16"/>
      <c r="I2" s="16"/>
      <c r="J2" s="16"/>
      <c r="K2" s="16"/>
      <c r="L2" s="16"/>
      <c r="M2" s="16"/>
    </row>
    <row r="3" spans="3:14" ht="16.5" x14ac:dyDescent="0.25">
      <c r="C3" s="17" t="s">
        <v>0</v>
      </c>
      <c r="D3" s="16"/>
      <c r="E3" s="16"/>
      <c r="F3" s="16"/>
      <c r="G3" s="16"/>
      <c r="H3" s="16"/>
      <c r="I3" s="16"/>
      <c r="J3" s="16"/>
      <c r="K3" s="16"/>
      <c r="L3" s="16"/>
      <c r="M3" s="16"/>
      <c r="N3" s="1"/>
    </row>
    <row r="4" spans="3:14" ht="16.5" customHeight="1" x14ac:dyDescent="0.25">
      <c r="C4" s="103" t="s">
        <v>1</v>
      </c>
      <c r="D4" s="81"/>
      <c r="E4" s="81"/>
      <c r="F4" s="81"/>
      <c r="G4" s="81"/>
      <c r="H4" s="18" t="s">
        <v>2</v>
      </c>
      <c r="I4" s="18"/>
      <c r="J4" s="18"/>
      <c r="K4" s="16"/>
      <c r="L4" s="16"/>
      <c r="M4" s="16"/>
      <c r="N4" s="1"/>
    </row>
    <row r="5" spans="3:14" ht="16.5" customHeight="1" x14ac:dyDescent="0.25">
      <c r="C5" s="102" t="s">
        <v>3</v>
      </c>
      <c r="D5" s="65"/>
      <c r="E5" s="65"/>
      <c r="F5" s="65"/>
      <c r="G5" s="65"/>
      <c r="H5" s="16"/>
      <c r="I5" s="16"/>
      <c r="J5" s="16"/>
      <c r="K5" s="16"/>
      <c r="L5" s="16"/>
      <c r="M5" s="16"/>
      <c r="N5" s="1"/>
    </row>
    <row r="6" spans="3:14" ht="16.5" customHeight="1" x14ac:dyDescent="0.25">
      <c r="C6" s="94" t="s">
        <v>4</v>
      </c>
      <c r="D6" s="95"/>
      <c r="E6" s="95"/>
      <c r="F6" s="95"/>
      <c r="G6" s="93"/>
      <c r="H6" s="19"/>
      <c r="I6" s="19"/>
      <c r="J6" s="19"/>
      <c r="K6" s="19"/>
      <c r="L6" s="19"/>
      <c r="M6" s="19"/>
      <c r="N6" s="1"/>
    </row>
    <row r="7" spans="3:14" ht="30" x14ac:dyDescent="0.25">
      <c r="C7" s="20"/>
      <c r="D7" s="97" t="s">
        <v>5</v>
      </c>
      <c r="E7" s="93"/>
      <c r="F7" s="20" t="s">
        <v>6</v>
      </c>
      <c r="G7" s="20" t="s">
        <v>7</v>
      </c>
      <c r="H7" s="19"/>
      <c r="I7" s="19"/>
      <c r="J7" s="19"/>
      <c r="K7" s="19"/>
      <c r="L7" s="19"/>
      <c r="M7" s="19"/>
      <c r="N7" s="1"/>
    </row>
    <row r="8" spans="3:14" ht="16.5" customHeight="1" x14ac:dyDescent="0.25">
      <c r="C8" s="96">
        <v>42186</v>
      </c>
      <c r="D8" s="93"/>
      <c r="E8" s="21">
        <v>18000</v>
      </c>
      <c r="F8" s="22">
        <v>18</v>
      </c>
      <c r="G8" s="23">
        <f t="shared" ref="G8:G10" si="0">E8*F8</f>
        <v>324000</v>
      </c>
      <c r="H8" s="19"/>
      <c r="I8" s="19"/>
      <c r="J8" s="19"/>
      <c r="K8" s="19"/>
      <c r="L8" s="19"/>
      <c r="M8" s="19"/>
      <c r="N8" s="1"/>
    </row>
    <row r="9" spans="3:14" ht="16.5" customHeight="1" x14ac:dyDescent="0.25">
      <c r="C9" s="96">
        <v>42217</v>
      </c>
      <c r="D9" s="93"/>
      <c r="E9" s="21">
        <v>22000</v>
      </c>
      <c r="F9" s="22">
        <v>18</v>
      </c>
      <c r="G9" s="23">
        <f t="shared" si="0"/>
        <v>396000</v>
      </c>
      <c r="H9" s="19"/>
      <c r="I9" s="19"/>
      <c r="J9" s="19"/>
      <c r="K9" s="19"/>
      <c r="L9" s="19"/>
      <c r="M9" s="19"/>
      <c r="N9" s="1"/>
    </row>
    <row r="10" spans="3:14" ht="16.5" customHeight="1" x14ac:dyDescent="0.25">
      <c r="C10" s="96">
        <v>42248</v>
      </c>
      <c r="D10" s="93"/>
      <c r="E10" s="24">
        <v>20000</v>
      </c>
      <c r="F10" s="22">
        <v>18</v>
      </c>
      <c r="G10" s="23">
        <f t="shared" si="0"/>
        <v>360000</v>
      </c>
      <c r="H10" s="19"/>
      <c r="I10" s="19"/>
      <c r="J10" s="19"/>
      <c r="K10" s="19"/>
      <c r="L10" s="19"/>
      <c r="M10" s="19"/>
      <c r="N10" s="1"/>
    </row>
    <row r="11" spans="3:14" ht="33" customHeight="1" x14ac:dyDescent="0.25">
      <c r="C11" s="104" t="s">
        <v>8</v>
      </c>
      <c r="D11" s="93"/>
      <c r="E11" s="24">
        <f>SUM(E8:E10)</f>
        <v>60000</v>
      </c>
      <c r="F11" s="25"/>
      <c r="G11" s="26">
        <f>SUM(G8:G10)</f>
        <v>1080000</v>
      </c>
      <c r="H11" s="19"/>
      <c r="I11" s="19"/>
      <c r="J11" s="19"/>
      <c r="K11" s="19"/>
      <c r="L11" s="19"/>
      <c r="M11" s="19"/>
      <c r="N11" s="1"/>
    </row>
    <row r="12" spans="3:14" x14ac:dyDescent="0.25">
      <c r="C12" s="19"/>
      <c r="D12" s="19"/>
      <c r="E12" s="19"/>
      <c r="F12" s="19"/>
      <c r="G12" s="19"/>
      <c r="H12" s="19"/>
      <c r="I12" s="19"/>
      <c r="J12" s="19"/>
      <c r="K12" s="19"/>
      <c r="L12" s="19"/>
      <c r="M12" s="19"/>
    </row>
    <row r="13" spans="3:14" x14ac:dyDescent="0.25">
      <c r="C13" s="19"/>
      <c r="D13" s="19"/>
      <c r="E13" s="19"/>
      <c r="F13" s="19"/>
      <c r="G13" s="19"/>
      <c r="H13" s="19"/>
      <c r="I13" s="19"/>
      <c r="J13" s="19"/>
      <c r="K13" s="19"/>
      <c r="L13" s="19"/>
      <c r="M13" s="19"/>
    </row>
    <row r="14" spans="3:14" ht="16.5" x14ac:dyDescent="0.25">
      <c r="C14" s="27" t="s">
        <v>9</v>
      </c>
      <c r="D14" s="19"/>
      <c r="E14" s="19"/>
      <c r="F14" s="19"/>
      <c r="G14" s="19"/>
      <c r="H14" s="19"/>
      <c r="I14" s="19"/>
      <c r="J14" s="19"/>
      <c r="K14" s="19"/>
      <c r="L14" s="19"/>
      <c r="M14" s="19"/>
      <c r="N14" s="1"/>
    </row>
    <row r="15" spans="3:14" ht="16.5" x14ac:dyDescent="0.25">
      <c r="C15" s="27"/>
      <c r="D15" s="19"/>
      <c r="E15" s="19"/>
      <c r="F15" s="19"/>
      <c r="G15" s="19"/>
      <c r="H15" s="19"/>
      <c r="I15" s="19"/>
      <c r="J15" s="19"/>
      <c r="K15" s="19"/>
      <c r="L15" s="19"/>
      <c r="M15" s="19"/>
      <c r="N15" s="1"/>
    </row>
    <row r="16" spans="3:14" ht="16.5" customHeight="1" x14ac:dyDescent="0.25">
      <c r="C16" s="94" t="s">
        <v>1</v>
      </c>
      <c r="D16" s="95"/>
      <c r="E16" s="95"/>
      <c r="F16" s="95"/>
      <c r="G16" s="95"/>
      <c r="H16" s="95"/>
      <c r="I16" s="95"/>
      <c r="J16" s="95"/>
      <c r="K16" s="95"/>
      <c r="L16" s="95"/>
      <c r="M16" s="93"/>
      <c r="N16" s="28"/>
    </row>
    <row r="17" spans="3:14" ht="16.5" customHeight="1" x14ac:dyDescent="0.25">
      <c r="C17" s="94" t="s">
        <v>10</v>
      </c>
      <c r="D17" s="95"/>
      <c r="E17" s="95"/>
      <c r="F17" s="95"/>
      <c r="G17" s="95"/>
      <c r="H17" s="95"/>
      <c r="I17" s="95"/>
      <c r="J17" s="95"/>
      <c r="K17" s="95"/>
      <c r="L17" s="95"/>
      <c r="M17" s="93"/>
      <c r="N17" s="28"/>
    </row>
    <row r="18" spans="3:14" ht="16.5" customHeight="1" x14ac:dyDescent="0.25">
      <c r="C18" s="94" t="s">
        <v>4</v>
      </c>
      <c r="D18" s="95"/>
      <c r="E18" s="95"/>
      <c r="F18" s="95"/>
      <c r="G18" s="95"/>
      <c r="H18" s="95"/>
      <c r="I18" s="95"/>
      <c r="J18" s="95"/>
      <c r="K18" s="95"/>
      <c r="L18" s="95"/>
      <c r="M18" s="93"/>
      <c r="N18" s="28"/>
    </row>
    <row r="19" spans="3:14" x14ac:dyDescent="0.25">
      <c r="C19" s="20"/>
      <c r="D19" s="29"/>
      <c r="E19" s="29"/>
      <c r="F19" s="20" t="s">
        <v>11</v>
      </c>
      <c r="G19" s="29"/>
      <c r="H19" s="20" t="s">
        <v>12</v>
      </c>
      <c r="I19" s="97" t="s">
        <v>13</v>
      </c>
      <c r="J19" s="93"/>
      <c r="K19" s="97" t="s">
        <v>14</v>
      </c>
      <c r="L19" s="95"/>
      <c r="M19" s="93"/>
      <c r="N19" s="28"/>
    </row>
    <row r="20" spans="3:14" ht="45.75" customHeight="1" x14ac:dyDescent="0.25">
      <c r="C20" s="92" t="s">
        <v>15</v>
      </c>
      <c r="D20" s="93"/>
      <c r="E20" s="30"/>
      <c r="F20" s="33">
        <v>22000</v>
      </c>
      <c r="G20" s="32"/>
      <c r="H20" s="33">
        <v>20000</v>
      </c>
      <c r="I20" s="33"/>
      <c r="J20" s="33">
        <v>24000</v>
      </c>
      <c r="K20" s="33"/>
      <c r="L20" s="33">
        <f>SUM(F20:J20)</f>
        <v>66000</v>
      </c>
      <c r="M20" s="30"/>
      <c r="N20" s="34"/>
    </row>
    <row r="21" spans="3:14" ht="47.25" customHeight="1" x14ac:dyDescent="0.25">
      <c r="C21" s="92" t="s">
        <v>16</v>
      </c>
      <c r="D21" s="93"/>
      <c r="E21" s="30"/>
      <c r="F21" s="35">
        <v>0.7</v>
      </c>
      <c r="G21" s="19"/>
      <c r="H21" s="36">
        <v>0.7</v>
      </c>
      <c r="I21" s="37"/>
      <c r="J21" s="36">
        <v>0.7</v>
      </c>
      <c r="K21" s="37"/>
      <c r="L21" s="38"/>
      <c r="M21" s="30"/>
      <c r="N21" s="34"/>
    </row>
    <row r="22" spans="3:14" ht="47.25" customHeight="1" x14ac:dyDescent="0.25">
      <c r="C22" s="92" t="s">
        <v>17</v>
      </c>
      <c r="D22" s="93"/>
      <c r="E22" s="30"/>
      <c r="F22" s="39">
        <f>0.7*H20</f>
        <v>14000</v>
      </c>
      <c r="G22" s="39"/>
      <c r="H22" s="39">
        <f>0.7*J20</f>
        <v>16800</v>
      </c>
      <c r="I22" s="39"/>
      <c r="J22" s="39">
        <f>0.7*24000</f>
        <v>16800</v>
      </c>
      <c r="K22" s="39"/>
      <c r="L22" s="39">
        <f>F22+H22+J22</f>
        <v>47600</v>
      </c>
      <c r="M22" s="39"/>
      <c r="N22" s="34"/>
    </row>
    <row r="23" spans="3:14" ht="31.5" customHeight="1" x14ac:dyDescent="0.25">
      <c r="C23" s="92" t="s">
        <v>18</v>
      </c>
      <c r="D23" s="93"/>
      <c r="E23" s="30"/>
      <c r="F23" s="31">
        <v>18000</v>
      </c>
      <c r="G23" s="32"/>
      <c r="H23" s="33">
        <v>22000</v>
      </c>
      <c r="I23" s="40"/>
      <c r="J23" s="33">
        <v>20000</v>
      </c>
      <c r="K23" s="40"/>
      <c r="L23" s="33"/>
      <c r="M23" s="30"/>
      <c r="N23" s="34"/>
    </row>
    <row r="24" spans="3:14" ht="31.5" customHeight="1" x14ac:dyDescent="0.25">
      <c r="C24" s="92" t="s">
        <v>19</v>
      </c>
      <c r="D24" s="93"/>
      <c r="E24" s="30"/>
      <c r="F24" s="41">
        <f>F22+F23</f>
        <v>32000</v>
      </c>
      <c r="G24" s="41"/>
      <c r="H24" s="41">
        <f>H22+H23</f>
        <v>38800</v>
      </c>
      <c r="I24" s="41"/>
      <c r="J24" s="41">
        <f>J22+J23</f>
        <v>36800</v>
      </c>
      <c r="K24" s="41"/>
      <c r="L24" s="41">
        <f t="shared" ref="L24:L25" si="1">F24+H24+J24</f>
        <v>107600</v>
      </c>
      <c r="M24" s="30"/>
      <c r="N24" s="34"/>
    </row>
    <row r="25" spans="3:14" ht="47.25" customHeight="1" x14ac:dyDescent="0.25">
      <c r="C25" s="92" t="s">
        <v>20</v>
      </c>
      <c r="D25" s="93"/>
      <c r="E25" s="30"/>
      <c r="F25" s="38">
        <v>16800</v>
      </c>
      <c r="G25" s="42"/>
      <c r="H25" s="38">
        <v>15400</v>
      </c>
      <c r="I25" s="42"/>
      <c r="J25" s="38">
        <v>14000</v>
      </c>
      <c r="K25" s="42"/>
      <c r="L25" s="42">
        <f t="shared" si="1"/>
        <v>46200</v>
      </c>
      <c r="M25" s="30"/>
      <c r="N25" s="34"/>
    </row>
    <row r="26" spans="3:14" ht="31.5" customHeight="1" x14ac:dyDescent="0.25">
      <c r="C26" s="92" t="s">
        <v>21</v>
      </c>
      <c r="D26" s="93"/>
      <c r="E26" s="30"/>
      <c r="F26" s="41">
        <f>F24-F25</f>
        <v>15200</v>
      </c>
      <c r="G26" s="41"/>
      <c r="H26" s="41">
        <f>H24-H25</f>
        <v>23400</v>
      </c>
      <c r="I26" s="41"/>
      <c r="J26" s="41">
        <f>J24-J25</f>
        <v>22800</v>
      </c>
      <c r="K26" s="41"/>
      <c r="L26" s="41">
        <f>L24-L25</f>
        <v>61400</v>
      </c>
      <c r="M26" s="42"/>
      <c r="N26" s="43"/>
    </row>
    <row r="27" spans="3:14" x14ac:dyDescent="0.25">
      <c r="C27" s="44"/>
      <c r="D27" s="44"/>
      <c r="E27" s="44"/>
      <c r="F27" s="44"/>
      <c r="G27" s="44"/>
      <c r="H27" s="44"/>
      <c r="I27" s="44"/>
      <c r="J27" s="44"/>
      <c r="K27" s="44"/>
      <c r="L27" s="44"/>
      <c r="M27" s="44"/>
      <c r="N27" s="28"/>
    </row>
    <row r="28" spans="3:14" x14ac:dyDescent="0.25">
      <c r="C28" s="19"/>
      <c r="D28" s="45"/>
      <c r="E28" s="19"/>
      <c r="F28" s="19"/>
      <c r="G28" s="19"/>
      <c r="H28" s="19"/>
      <c r="I28" s="19"/>
      <c r="J28" s="19"/>
      <c r="K28" s="19"/>
      <c r="L28" s="19"/>
      <c r="M28" s="19"/>
      <c r="N28" s="1"/>
    </row>
    <row r="29" spans="3:14" ht="16.5" x14ac:dyDescent="0.25">
      <c r="C29" s="27" t="s">
        <v>22</v>
      </c>
      <c r="D29" s="19"/>
      <c r="E29" s="19"/>
      <c r="F29" s="19"/>
      <c r="G29" s="19"/>
      <c r="H29" s="19"/>
      <c r="I29" s="19"/>
      <c r="J29" s="19"/>
      <c r="K29" s="19"/>
      <c r="L29" s="19"/>
      <c r="M29" s="19"/>
      <c r="N29" s="1"/>
    </row>
    <row r="30" spans="3:14" ht="16.5" customHeight="1" x14ac:dyDescent="0.25">
      <c r="C30" s="94" t="s">
        <v>1</v>
      </c>
      <c r="D30" s="95"/>
      <c r="E30" s="95"/>
      <c r="F30" s="95"/>
      <c r="G30" s="95"/>
      <c r="H30" s="95"/>
      <c r="I30" s="95"/>
      <c r="J30" s="95"/>
      <c r="K30" s="95"/>
      <c r="L30" s="95"/>
      <c r="M30" s="93"/>
      <c r="N30" s="1"/>
    </row>
    <row r="31" spans="3:14" ht="16.5" customHeight="1" x14ac:dyDescent="0.25">
      <c r="C31" s="94" t="s">
        <v>23</v>
      </c>
      <c r="D31" s="95"/>
      <c r="E31" s="95"/>
      <c r="F31" s="95"/>
      <c r="G31" s="95"/>
      <c r="H31" s="95"/>
      <c r="I31" s="95"/>
      <c r="J31" s="95"/>
      <c r="K31" s="95"/>
      <c r="L31" s="95"/>
      <c r="M31" s="93"/>
      <c r="N31" s="1"/>
    </row>
    <row r="32" spans="3:14" ht="16.5" customHeight="1" x14ac:dyDescent="0.25">
      <c r="C32" s="94" t="s">
        <v>4</v>
      </c>
      <c r="D32" s="95"/>
      <c r="E32" s="95"/>
      <c r="F32" s="95"/>
      <c r="G32" s="95"/>
      <c r="H32" s="95"/>
      <c r="I32" s="95"/>
      <c r="J32" s="95"/>
      <c r="K32" s="95"/>
      <c r="L32" s="95"/>
      <c r="M32" s="93"/>
      <c r="N32" s="1"/>
    </row>
    <row r="33" spans="3:16" x14ac:dyDescent="0.25">
      <c r="C33" s="20"/>
      <c r="D33" s="29"/>
      <c r="E33" s="20" t="s">
        <v>11</v>
      </c>
      <c r="F33" s="29"/>
      <c r="G33" s="29" t="s">
        <v>12</v>
      </c>
      <c r="H33" s="29"/>
      <c r="I33" s="20" t="s">
        <v>13</v>
      </c>
      <c r="J33" s="29"/>
      <c r="K33" s="20" t="s">
        <v>14</v>
      </c>
      <c r="L33" s="20"/>
      <c r="M33" s="20"/>
    </row>
    <row r="34" spans="3:16" ht="31.5" customHeight="1" x14ac:dyDescent="0.25">
      <c r="C34" s="92" t="s">
        <v>24</v>
      </c>
      <c r="D34" s="93"/>
      <c r="E34" s="46">
        <f>F26</f>
        <v>15200</v>
      </c>
      <c r="F34" s="32"/>
      <c r="G34" s="33">
        <f>H26</f>
        <v>23400</v>
      </c>
      <c r="H34" s="33"/>
      <c r="I34" s="46">
        <f>J26</f>
        <v>22800</v>
      </c>
      <c r="J34" s="33"/>
      <c r="K34" s="33">
        <f>E34+G34+I34</f>
        <v>61400</v>
      </c>
      <c r="L34" s="98"/>
      <c r="M34" s="93"/>
    </row>
    <row r="35" spans="3:16" ht="47.25" customHeight="1" x14ac:dyDescent="0.25">
      <c r="C35" s="92" t="s">
        <v>25</v>
      </c>
      <c r="D35" s="93"/>
      <c r="E35" s="47">
        <v>0.5</v>
      </c>
      <c r="F35" s="19"/>
      <c r="G35" s="47">
        <v>0.5</v>
      </c>
      <c r="H35" s="37"/>
      <c r="I35" s="47">
        <v>0.5</v>
      </c>
      <c r="J35" s="37"/>
      <c r="K35" s="47">
        <v>0.5</v>
      </c>
      <c r="L35" s="98"/>
      <c r="M35" s="93"/>
    </row>
    <row r="36" spans="3:16" ht="47.25" customHeight="1" x14ac:dyDescent="0.25">
      <c r="C36" s="92" t="s">
        <v>26</v>
      </c>
      <c r="D36" s="93"/>
      <c r="E36" s="41">
        <f>E34*E35</f>
        <v>7600</v>
      </c>
      <c r="F36" s="39"/>
      <c r="G36" s="41">
        <f>G34*G35</f>
        <v>11700</v>
      </c>
      <c r="H36" s="39"/>
      <c r="I36" s="41">
        <f>I34*I35</f>
        <v>11400</v>
      </c>
      <c r="J36" s="39"/>
      <c r="K36" s="41">
        <f>K34*K35</f>
        <v>30700</v>
      </c>
      <c r="L36" s="98"/>
      <c r="M36" s="93"/>
    </row>
    <row r="37" spans="3:16" ht="47.25" customHeight="1" x14ac:dyDescent="0.25">
      <c r="C37" s="92" t="s">
        <v>27</v>
      </c>
      <c r="D37" s="93"/>
      <c r="E37" s="39">
        <f>0.2*G36</f>
        <v>2340</v>
      </c>
      <c r="F37" s="39"/>
      <c r="G37" s="39">
        <f>0.2*I36</f>
        <v>2280</v>
      </c>
      <c r="H37" s="39"/>
      <c r="I37" s="38">
        <v>1980</v>
      </c>
      <c r="J37" s="42"/>
      <c r="K37" s="42">
        <v>18758</v>
      </c>
      <c r="L37" s="100"/>
      <c r="M37" s="93"/>
      <c r="O37" s="101"/>
      <c r="P37" s="68"/>
    </row>
    <row r="38" spans="3:16" ht="47.25" customHeight="1" x14ac:dyDescent="0.25">
      <c r="C38" s="92" t="s">
        <v>28</v>
      </c>
      <c r="D38" s="93"/>
      <c r="E38" s="41">
        <f>E36+E37</f>
        <v>9940</v>
      </c>
      <c r="F38" s="39"/>
      <c r="G38" s="41">
        <f>G36+G37</f>
        <v>13980</v>
      </c>
      <c r="H38" s="39"/>
      <c r="I38" s="41">
        <f>I36+I37</f>
        <v>13380</v>
      </c>
      <c r="J38" s="39"/>
      <c r="K38" s="41">
        <f>K36+K37</f>
        <v>49458</v>
      </c>
      <c r="L38" s="98"/>
      <c r="M38" s="93"/>
    </row>
    <row r="39" spans="3:16" ht="47.25" customHeight="1" x14ac:dyDescent="0.25">
      <c r="C39" s="92" t="s">
        <v>29</v>
      </c>
      <c r="D39" s="93"/>
      <c r="E39" s="38">
        <v>4600</v>
      </c>
      <c r="F39" s="42"/>
      <c r="G39" s="39">
        <f>E37</f>
        <v>2340</v>
      </c>
      <c r="H39" s="42"/>
      <c r="I39" s="39">
        <f>G37</f>
        <v>2280</v>
      </c>
      <c r="J39" s="19"/>
      <c r="K39" s="42">
        <f>I37</f>
        <v>1980</v>
      </c>
      <c r="L39" s="42"/>
      <c r="M39" s="47"/>
    </row>
    <row r="40" spans="3:16" ht="31.5" customHeight="1" x14ac:dyDescent="0.25">
      <c r="C40" s="92" t="s">
        <v>30</v>
      </c>
      <c r="D40" s="93"/>
      <c r="E40" s="41">
        <f>E36+E37-E39</f>
        <v>5340</v>
      </c>
      <c r="F40" s="41"/>
      <c r="G40" s="41">
        <f>G36+G37-G39</f>
        <v>11640</v>
      </c>
      <c r="H40" s="41"/>
      <c r="I40" s="41">
        <f>I36+I37-I39</f>
        <v>11100</v>
      </c>
      <c r="J40" s="42"/>
      <c r="K40" s="42">
        <f>SUM(E40:I40)</f>
        <v>28080</v>
      </c>
      <c r="L40" s="19"/>
      <c r="M40" s="42"/>
    </row>
    <row r="41" spans="3:16" ht="31.5" customHeight="1" x14ac:dyDescent="0.25">
      <c r="C41" s="92" t="s">
        <v>31</v>
      </c>
      <c r="D41" s="93"/>
      <c r="E41" s="48">
        <v>7.75</v>
      </c>
      <c r="F41" s="49"/>
      <c r="G41" s="48">
        <v>7.75</v>
      </c>
      <c r="H41" s="50"/>
      <c r="I41" s="48">
        <v>7.75</v>
      </c>
      <c r="J41" s="50"/>
      <c r="K41" s="48">
        <v>7.75</v>
      </c>
      <c r="L41" s="19"/>
      <c r="M41" s="51"/>
    </row>
    <row r="42" spans="3:16" ht="45" customHeight="1" x14ac:dyDescent="0.25">
      <c r="C42" s="92" t="s">
        <v>32</v>
      </c>
      <c r="D42" s="93"/>
      <c r="E42" s="52">
        <f>E40*E41</f>
        <v>41385</v>
      </c>
      <c r="F42" s="52"/>
      <c r="G42" s="52">
        <f>G40*G41</f>
        <v>90210</v>
      </c>
      <c r="H42" s="52"/>
      <c r="I42" s="52">
        <f>I40*I41</f>
        <v>86025</v>
      </c>
      <c r="J42" s="52"/>
      <c r="K42" s="52">
        <f>K40*K41</f>
        <v>217620</v>
      </c>
      <c r="L42" s="19"/>
      <c r="M42" s="53"/>
    </row>
    <row r="43" spans="3:16" x14ac:dyDescent="0.25">
      <c r="C43" s="44"/>
      <c r="D43" s="44"/>
      <c r="E43" s="44"/>
      <c r="F43" s="44"/>
      <c r="G43" s="44"/>
      <c r="H43" s="44"/>
      <c r="I43" s="44"/>
      <c r="J43" s="44"/>
      <c r="K43" s="44"/>
      <c r="L43" s="44"/>
      <c r="M43" s="44"/>
    </row>
    <row r="44" spans="3:16" ht="16.5" x14ac:dyDescent="0.25">
      <c r="C44" s="27"/>
      <c r="D44" s="19"/>
      <c r="E44" s="19"/>
      <c r="F44" s="19"/>
      <c r="G44" s="19"/>
      <c r="H44" s="19"/>
      <c r="I44" s="19"/>
      <c r="J44" s="19"/>
      <c r="K44" s="19"/>
      <c r="L44" s="19"/>
      <c r="M44" s="19"/>
    </row>
    <row r="45" spans="3:16" ht="16.5" customHeight="1" x14ac:dyDescent="0.25">
      <c r="C45" s="94" t="s">
        <v>1</v>
      </c>
      <c r="D45" s="95"/>
      <c r="E45" s="95"/>
      <c r="F45" s="95"/>
      <c r="G45" s="95"/>
      <c r="H45" s="95"/>
      <c r="I45" s="95"/>
      <c r="J45" s="93"/>
      <c r="K45" s="19"/>
      <c r="L45" s="19"/>
      <c r="M45" s="19"/>
    </row>
    <row r="46" spans="3:16" ht="16.5" customHeight="1" x14ac:dyDescent="0.25">
      <c r="C46" s="94" t="s">
        <v>33</v>
      </c>
      <c r="D46" s="95"/>
      <c r="E46" s="95"/>
      <c r="F46" s="95"/>
      <c r="G46" s="95"/>
      <c r="H46" s="95"/>
      <c r="I46" s="95"/>
      <c r="J46" s="93"/>
      <c r="K46" s="19"/>
      <c r="L46" s="19"/>
      <c r="M46" s="19"/>
    </row>
    <row r="47" spans="3:16" ht="16.5" customHeight="1" x14ac:dyDescent="0.25">
      <c r="C47" s="94" t="s">
        <v>4</v>
      </c>
      <c r="D47" s="95"/>
      <c r="E47" s="95"/>
      <c r="F47" s="95"/>
      <c r="G47" s="95"/>
      <c r="H47" s="95"/>
      <c r="I47" s="95"/>
      <c r="J47" s="93"/>
      <c r="K47" s="19"/>
      <c r="L47" s="19"/>
      <c r="M47" s="19"/>
    </row>
    <row r="48" spans="3:16" x14ac:dyDescent="0.25">
      <c r="C48" s="20"/>
      <c r="D48" s="20"/>
      <c r="E48" s="29" t="s">
        <v>34</v>
      </c>
      <c r="F48" s="29"/>
      <c r="G48" s="29" t="s">
        <v>12</v>
      </c>
      <c r="H48" s="29"/>
      <c r="I48" s="20" t="s">
        <v>13</v>
      </c>
      <c r="J48" s="20"/>
      <c r="K48" s="20" t="s">
        <v>14</v>
      </c>
      <c r="L48" s="19"/>
      <c r="M48" s="19"/>
    </row>
    <row r="49" spans="3:13" ht="47.25" customHeight="1" x14ac:dyDescent="0.25">
      <c r="C49" s="92" t="s">
        <v>35</v>
      </c>
      <c r="D49" s="93"/>
      <c r="E49" s="54">
        <f>E34</f>
        <v>15200</v>
      </c>
      <c r="F49" s="32"/>
      <c r="G49" s="54">
        <v>20600</v>
      </c>
      <c r="H49" s="32"/>
      <c r="I49" s="46">
        <f>J26</f>
        <v>22800</v>
      </c>
      <c r="J49" s="19"/>
      <c r="K49" s="47"/>
      <c r="L49" s="19"/>
      <c r="M49" s="19"/>
    </row>
    <row r="50" spans="3:13" ht="47.25" customHeight="1" x14ac:dyDescent="0.25">
      <c r="C50" s="92" t="s">
        <v>36</v>
      </c>
      <c r="D50" s="93"/>
      <c r="E50" s="47">
        <v>0.5</v>
      </c>
      <c r="F50" s="19"/>
      <c r="G50" s="47">
        <v>0.5</v>
      </c>
      <c r="H50" s="19"/>
      <c r="I50" s="47">
        <v>0.5</v>
      </c>
      <c r="J50" s="19"/>
      <c r="K50" s="47"/>
      <c r="L50" s="19"/>
      <c r="M50" s="19"/>
    </row>
    <row r="51" spans="3:13" ht="31.5" customHeight="1" x14ac:dyDescent="0.25">
      <c r="C51" s="92" t="s">
        <v>37</v>
      </c>
      <c r="D51" s="93"/>
      <c r="E51" s="41">
        <f>E49*E50</f>
        <v>7600</v>
      </c>
      <c r="F51" s="41"/>
      <c r="G51" s="41">
        <f>G49*G50</f>
        <v>10300</v>
      </c>
      <c r="H51" s="41"/>
      <c r="I51" s="41">
        <f>I49*I50</f>
        <v>11400</v>
      </c>
      <c r="J51" s="19"/>
      <c r="K51" s="41"/>
      <c r="L51" s="19"/>
      <c r="M51" s="19"/>
    </row>
    <row r="52" spans="3:13" ht="31.5" customHeight="1" x14ac:dyDescent="0.25">
      <c r="C52" s="92" t="s">
        <v>38</v>
      </c>
      <c r="D52" s="93"/>
      <c r="E52" s="48">
        <v>16</v>
      </c>
      <c r="F52" s="49"/>
      <c r="G52" s="50">
        <v>16</v>
      </c>
      <c r="H52" s="49"/>
      <c r="I52" s="50">
        <v>16</v>
      </c>
      <c r="J52" s="49"/>
      <c r="K52" s="48"/>
      <c r="L52" s="19"/>
      <c r="M52" s="19"/>
    </row>
    <row r="53" spans="3:13" ht="15.75" x14ac:dyDescent="0.25">
      <c r="C53" s="92" t="s">
        <v>39</v>
      </c>
      <c r="D53" s="93"/>
      <c r="E53" s="52">
        <f>E51*E52</f>
        <v>121600</v>
      </c>
      <c r="F53" s="52"/>
      <c r="G53" s="52">
        <f>G51*G52</f>
        <v>164800</v>
      </c>
      <c r="H53" s="52"/>
      <c r="I53" s="52">
        <f>I51*I52</f>
        <v>182400</v>
      </c>
      <c r="J53" s="52"/>
      <c r="K53" s="52"/>
      <c r="L53" s="19"/>
      <c r="M53" s="19"/>
    </row>
    <row r="54" spans="3:13" x14ac:dyDescent="0.25">
      <c r="C54" s="19"/>
      <c r="D54" s="19"/>
      <c r="E54" s="19"/>
      <c r="F54" s="19"/>
      <c r="G54" s="19"/>
      <c r="H54" s="19"/>
      <c r="I54" s="19"/>
      <c r="J54" s="19"/>
      <c r="K54" s="19"/>
      <c r="L54" s="19"/>
      <c r="M54" s="19"/>
    </row>
    <row r="55" spans="3:13" ht="16.5" x14ac:dyDescent="0.25">
      <c r="C55" s="27"/>
      <c r="D55" s="19"/>
      <c r="E55" s="19"/>
      <c r="F55" s="19"/>
      <c r="G55" s="19"/>
      <c r="H55" s="19"/>
      <c r="I55" s="19"/>
      <c r="J55" s="19"/>
      <c r="K55" s="19"/>
      <c r="L55" s="19"/>
      <c r="M55" s="19"/>
    </row>
    <row r="56" spans="3:13" ht="16.5" customHeight="1" x14ac:dyDescent="0.25">
      <c r="C56" s="94" t="s">
        <v>1</v>
      </c>
      <c r="D56" s="95"/>
      <c r="E56" s="95"/>
      <c r="F56" s="95"/>
      <c r="G56" s="95"/>
      <c r="H56" s="95"/>
      <c r="I56" s="93"/>
      <c r="J56" s="44"/>
      <c r="K56" s="19"/>
      <c r="L56" s="19"/>
      <c r="M56" s="19"/>
    </row>
    <row r="57" spans="3:13" ht="16.5" customHeight="1" x14ac:dyDescent="0.25">
      <c r="C57" s="94" t="s">
        <v>40</v>
      </c>
      <c r="D57" s="95"/>
      <c r="E57" s="95"/>
      <c r="F57" s="95"/>
      <c r="G57" s="95"/>
      <c r="H57" s="95"/>
      <c r="I57" s="93"/>
      <c r="J57" s="44"/>
      <c r="K57" s="19"/>
      <c r="L57" s="19"/>
      <c r="M57" s="19"/>
    </row>
    <row r="58" spans="3:13" ht="16.5" customHeight="1" x14ac:dyDescent="0.25">
      <c r="C58" s="94" t="s">
        <v>4</v>
      </c>
      <c r="D58" s="95"/>
      <c r="E58" s="95"/>
      <c r="F58" s="95"/>
      <c r="G58" s="95"/>
      <c r="H58" s="95"/>
      <c r="I58" s="93"/>
      <c r="J58" s="44"/>
      <c r="K58" s="19"/>
      <c r="L58" s="19"/>
      <c r="M58" s="19"/>
    </row>
    <row r="59" spans="3:13" x14ac:dyDescent="0.25">
      <c r="C59" s="55"/>
      <c r="D59" s="56" t="s">
        <v>41</v>
      </c>
      <c r="E59" s="99" t="s">
        <v>12</v>
      </c>
      <c r="F59" s="93"/>
      <c r="G59" s="56" t="s">
        <v>42</v>
      </c>
      <c r="H59" s="55"/>
      <c r="I59" s="55" t="s">
        <v>43</v>
      </c>
      <c r="J59" s="44"/>
      <c r="K59" s="19"/>
      <c r="L59" s="19"/>
      <c r="M59" s="19"/>
    </row>
    <row r="60" spans="3:13" ht="31.5" x14ac:dyDescent="0.25">
      <c r="C60" s="30" t="s">
        <v>35</v>
      </c>
      <c r="D60" s="54">
        <f>E49</f>
        <v>15200</v>
      </c>
      <c r="E60" s="54">
        <v>20600</v>
      </c>
      <c r="F60" s="32"/>
      <c r="G60" s="33">
        <f>I49</f>
        <v>22800</v>
      </c>
      <c r="H60" s="33"/>
      <c r="I60" s="33">
        <f>SUM(D60:G60)</f>
        <v>58600</v>
      </c>
      <c r="J60" s="30"/>
      <c r="K60" s="19"/>
      <c r="L60" s="19"/>
      <c r="M60" s="19"/>
    </row>
    <row r="61" spans="3:13" ht="31.5" x14ac:dyDescent="0.25">
      <c r="C61" s="30" t="s">
        <v>44</v>
      </c>
      <c r="D61" s="57">
        <v>1.35</v>
      </c>
      <c r="E61" s="57">
        <v>1.35</v>
      </c>
      <c r="F61" s="49"/>
      <c r="G61" s="57">
        <v>1.35</v>
      </c>
      <c r="H61" s="58"/>
      <c r="I61" s="50"/>
      <c r="J61" s="30"/>
      <c r="K61" s="19"/>
      <c r="L61" s="19"/>
      <c r="M61" s="19"/>
    </row>
    <row r="62" spans="3:13" ht="31.5" x14ac:dyDescent="0.25">
      <c r="C62" s="30" t="s">
        <v>45</v>
      </c>
      <c r="D62" s="39">
        <f t="shared" ref="D62:E62" si="2">D60*D61</f>
        <v>20520</v>
      </c>
      <c r="E62" s="39">
        <f t="shared" si="2"/>
        <v>27810.000000000004</v>
      </c>
      <c r="F62" s="39"/>
      <c r="G62" s="39">
        <f>G60*G61</f>
        <v>30780.000000000004</v>
      </c>
      <c r="H62" s="38"/>
      <c r="I62" s="51">
        <f>SUM(D62:G62)</f>
        <v>79110</v>
      </c>
      <c r="J62" s="51"/>
      <c r="K62" s="19"/>
      <c r="L62" s="19"/>
      <c r="M62" s="19"/>
    </row>
    <row r="63" spans="3:13" ht="15.75" x14ac:dyDescent="0.25">
      <c r="C63" s="30" t="s">
        <v>46</v>
      </c>
      <c r="D63" s="39">
        <v>20000</v>
      </c>
      <c r="E63" s="39">
        <v>20000</v>
      </c>
      <c r="F63" s="39"/>
      <c r="G63" s="39">
        <v>20000</v>
      </c>
      <c r="H63" s="39"/>
      <c r="I63" s="39">
        <v>20000</v>
      </c>
      <c r="J63" s="42"/>
      <c r="K63" s="19"/>
      <c r="L63" s="19"/>
      <c r="M63" s="19"/>
    </row>
    <row r="64" spans="3:13" ht="31.5" x14ac:dyDescent="0.25">
      <c r="C64" s="30" t="s">
        <v>47</v>
      </c>
      <c r="D64" s="52">
        <f t="shared" ref="D64:E64" si="3">D62+D63</f>
        <v>40520</v>
      </c>
      <c r="E64" s="52">
        <f t="shared" si="3"/>
        <v>47810</v>
      </c>
      <c r="F64" s="52"/>
      <c r="G64" s="52">
        <f>G62+G63</f>
        <v>50780</v>
      </c>
      <c r="H64" s="52"/>
      <c r="I64" s="52">
        <f>I62+I63</f>
        <v>99110</v>
      </c>
      <c r="J64" s="53"/>
      <c r="K64" s="19"/>
      <c r="L64" s="19"/>
      <c r="M64" s="19"/>
    </row>
    <row r="65" spans="3:13" x14ac:dyDescent="0.25">
      <c r="C65" s="19"/>
      <c r="D65" s="19"/>
      <c r="E65" s="19"/>
      <c r="F65" s="19"/>
      <c r="G65" s="19"/>
      <c r="H65" s="19"/>
      <c r="I65" s="19"/>
      <c r="J65" s="19"/>
      <c r="K65" s="19"/>
      <c r="L65" s="19"/>
      <c r="M65" s="19"/>
    </row>
    <row r="66" spans="3:13" ht="16.5" x14ac:dyDescent="0.25">
      <c r="C66" s="27" t="s">
        <v>48</v>
      </c>
      <c r="D66" s="19"/>
      <c r="E66" s="19"/>
      <c r="F66" s="19"/>
      <c r="G66" s="19"/>
      <c r="H66" s="19"/>
      <c r="I66" s="19"/>
      <c r="J66" s="19"/>
      <c r="K66" s="19"/>
      <c r="L66" s="19"/>
      <c r="M66" s="19"/>
    </row>
    <row r="67" spans="3:13" ht="16.5" customHeight="1" x14ac:dyDescent="0.25">
      <c r="C67" s="94" t="s">
        <v>1</v>
      </c>
      <c r="D67" s="95"/>
      <c r="E67" s="95"/>
      <c r="F67" s="95"/>
      <c r="G67" s="95"/>
      <c r="H67" s="93"/>
      <c r="I67" s="19"/>
      <c r="J67" s="19"/>
      <c r="K67" s="19"/>
      <c r="L67" s="19"/>
      <c r="M67" s="19"/>
    </row>
    <row r="68" spans="3:13" ht="16.5" customHeight="1" x14ac:dyDescent="0.25">
      <c r="C68" s="94" t="s">
        <v>49</v>
      </c>
      <c r="D68" s="95"/>
      <c r="E68" s="95"/>
      <c r="F68" s="95"/>
      <c r="G68" s="95"/>
      <c r="H68" s="93"/>
      <c r="I68" s="19"/>
      <c r="J68" s="19"/>
      <c r="K68" s="19"/>
      <c r="L68" s="19"/>
      <c r="M68" s="19"/>
    </row>
    <row r="69" spans="3:13" ht="16.5" customHeight="1" x14ac:dyDescent="0.25">
      <c r="C69" s="94" t="s">
        <v>4</v>
      </c>
      <c r="D69" s="95"/>
      <c r="E69" s="95"/>
      <c r="F69" s="95"/>
      <c r="G69" s="95"/>
      <c r="H69" s="93"/>
      <c r="I69" s="19"/>
      <c r="J69" s="19"/>
      <c r="K69" s="19"/>
      <c r="L69" s="19"/>
      <c r="M69" s="19"/>
    </row>
    <row r="70" spans="3:13" x14ac:dyDescent="0.25">
      <c r="C70" s="55"/>
      <c r="D70" s="56" t="s">
        <v>41</v>
      </c>
      <c r="E70" s="56" t="s">
        <v>12</v>
      </c>
      <c r="F70" s="56" t="s">
        <v>13</v>
      </c>
      <c r="G70" s="55"/>
      <c r="H70" s="56" t="s">
        <v>43</v>
      </c>
      <c r="I70" s="19"/>
      <c r="J70" s="19"/>
      <c r="K70" s="19"/>
      <c r="L70" s="19"/>
      <c r="M70" s="19"/>
    </row>
    <row r="71" spans="3:13" ht="15.75" x14ac:dyDescent="0.25">
      <c r="C71" s="30" t="s">
        <v>50</v>
      </c>
      <c r="D71" s="59">
        <v>324000</v>
      </c>
      <c r="E71" s="59">
        <v>396000</v>
      </c>
      <c r="F71" s="51">
        <v>360000</v>
      </c>
      <c r="G71" s="51"/>
      <c r="H71" s="48" t="s">
        <v>51</v>
      </c>
      <c r="I71" s="19"/>
      <c r="J71" s="19"/>
      <c r="K71" s="19"/>
      <c r="L71" s="19"/>
      <c r="M71" s="19"/>
    </row>
    <row r="72" spans="3:13" ht="31.5" x14ac:dyDescent="0.25">
      <c r="C72" s="30" t="s">
        <v>52</v>
      </c>
      <c r="D72" s="35">
        <v>0.12</v>
      </c>
      <c r="E72" s="35">
        <v>0.12</v>
      </c>
      <c r="F72" s="36">
        <v>0.12</v>
      </c>
      <c r="G72" s="37"/>
      <c r="H72" s="47"/>
      <c r="I72" s="19"/>
      <c r="J72" s="23"/>
      <c r="K72" s="19"/>
      <c r="L72" s="19"/>
      <c r="M72" s="19"/>
    </row>
    <row r="73" spans="3:13" ht="31.5" x14ac:dyDescent="0.25">
      <c r="C73" s="30" t="s">
        <v>53</v>
      </c>
      <c r="D73" s="39">
        <f t="shared" ref="D73:F73" si="4">D72*D71</f>
        <v>38880</v>
      </c>
      <c r="E73" s="39">
        <f t="shared" si="4"/>
        <v>47520</v>
      </c>
      <c r="F73" s="39">
        <f t="shared" si="4"/>
        <v>43200</v>
      </c>
      <c r="G73" s="39"/>
      <c r="H73" s="39">
        <f>SUM(D73:F73)</f>
        <v>129600</v>
      </c>
      <c r="I73" s="19"/>
      <c r="J73" s="23"/>
      <c r="K73" s="23"/>
      <c r="L73" s="19"/>
      <c r="M73" s="19"/>
    </row>
    <row r="74" spans="3:13" ht="16.5" x14ac:dyDescent="0.25">
      <c r="C74" s="30" t="s">
        <v>54</v>
      </c>
      <c r="D74" s="46">
        <f>3750</f>
        <v>3750</v>
      </c>
      <c r="E74" s="46">
        <f>D74</f>
        <v>3750</v>
      </c>
      <c r="F74" s="46">
        <f>D74</f>
        <v>3750</v>
      </c>
      <c r="G74" s="40"/>
      <c r="H74" s="46">
        <f>D74+E74+F74</f>
        <v>11250</v>
      </c>
      <c r="I74" s="32"/>
      <c r="J74" s="23"/>
      <c r="K74" s="23"/>
      <c r="L74" s="19"/>
      <c r="M74" s="19"/>
    </row>
    <row r="75" spans="3:13" ht="31.5" x14ac:dyDescent="0.25">
      <c r="C75" s="30" t="s">
        <v>55</v>
      </c>
      <c r="D75" s="52">
        <f t="shared" ref="D75:F75" si="5">D71+D73</f>
        <v>362880</v>
      </c>
      <c r="E75" s="52">
        <f t="shared" si="5"/>
        <v>443520</v>
      </c>
      <c r="F75" s="52">
        <f t="shared" si="5"/>
        <v>403200</v>
      </c>
      <c r="G75" s="53"/>
      <c r="H75" s="52">
        <f>1080000-H73-H74</f>
        <v>939150</v>
      </c>
      <c r="I75" s="19"/>
      <c r="J75" s="19"/>
      <c r="K75" s="23"/>
      <c r="L75" s="19"/>
      <c r="M75" s="19"/>
    </row>
    <row r="76" spans="3:13" x14ac:dyDescent="0.25">
      <c r="C76" s="44"/>
      <c r="D76" s="44"/>
      <c r="E76" s="44"/>
      <c r="F76" s="44"/>
      <c r="G76" s="44"/>
      <c r="H76" s="44"/>
      <c r="I76" s="19"/>
      <c r="J76" s="19"/>
      <c r="K76" s="19"/>
      <c r="L76" s="19"/>
      <c r="M76" s="19"/>
    </row>
    <row r="77" spans="3:13" ht="16.5" x14ac:dyDescent="0.25">
      <c r="C77" s="60"/>
      <c r="D77" s="19"/>
      <c r="E77" s="19"/>
      <c r="F77" s="19"/>
      <c r="G77" s="19"/>
      <c r="H77" s="19"/>
      <c r="I77" s="19"/>
      <c r="J77" s="19"/>
      <c r="K77" s="19"/>
      <c r="L77" s="19"/>
      <c r="M77" s="19"/>
    </row>
    <row r="78" spans="3:13" ht="16.5" x14ac:dyDescent="0.25">
      <c r="C78" s="27"/>
      <c r="D78" s="19"/>
      <c r="E78" s="19"/>
      <c r="F78" s="19"/>
      <c r="G78" s="19"/>
      <c r="H78" s="19"/>
      <c r="I78" s="19"/>
      <c r="J78" s="19"/>
      <c r="K78" s="19"/>
      <c r="L78" s="19"/>
      <c r="M78" s="19"/>
    </row>
    <row r="79" spans="3:13" ht="16.5" x14ac:dyDescent="0.25">
      <c r="C79" s="27"/>
      <c r="D79" s="19"/>
      <c r="E79" s="19"/>
      <c r="F79" s="19"/>
      <c r="G79" s="19"/>
      <c r="H79" s="19"/>
      <c r="I79" s="19"/>
      <c r="J79" s="19"/>
      <c r="K79" s="19"/>
      <c r="L79" s="19"/>
      <c r="M79" s="19"/>
    </row>
    <row r="80" spans="3:13" ht="16.5" x14ac:dyDescent="0.25">
      <c r="C80" s="27" t="s">
        <v>56</v>
      </c>
      <c r="D80" s="19"/>
      <c r="E80" s="19"/>
      <c r="F80" s="19"/>
      <c r="G80" s="19"/>
      <c r="H80" s="19"/>
      <c r="I80" s="19"/>
      <c r="J80" s="19"/>
      <c r="K80" s="19"/>
      <c r="L80" s="19"/>
      <c r="M80" s="19"/>
    </row>
    <row r="81" spans="3:13" ht="16.5" customHeight="1" x14ac:dyDescent="0.25">
      <c r="C81" s="94" t="s">
        <v>1</v>
      </c>
      <c r="D81" s="95"/>
      <c r="E81" s="95"/>
      <c r="F81" s="95"/>
      <c r="G81" s="93"/>
      <c r="H81" s="19"/>
      <c r="I81" s="19"/>
      <c r="J81" s="19"/>
      <c r="K81" s="19"/>
      <c r="L81" s="19"/>
      <c r="M81" s="19"/>
    </row>
    <row r="82" spans="3:13" ht="16.5" customHeight="1" x14ac:dyDescent="0.25">
      <c r="C82" s="94" t="s">
        <v>57</v>
      </c>
      <c r="D82" s="95"/>
      <c r="E82" s="95"/>
      <c r="F82" s="95"/>
      <c r="G82" s="93"/>
      <c r="H82" s="19"/>
      <c r="I82" s="19"/>
      <c r="J82" s="19"/>
      <c r="K82" s="19"/>
      <c r="L82" s="19"/>
      <c r="M82" s="19"/>
    </row>
    <row r="83" spans="3:13" ht="16.5" customHeight="1" x14ac:dyDescent="0.25">
      <c r="C83" s="94" t="s">
        <v>4</v>
      </c>
      <c r="D83" s="95"/>
      <c r="E83" s="95"/>
      <c r="F83" s="95"/>
      <c r="G83" s="93"/>
      <c r="H83" s="19"/>
      <c r="I83" s="19"/>
      <c r="J83" s="19"/>
      <c r="K83" s="19"/>
      <c r="L83" s="19"/>
      <c r="M83" s="19"/>
    </row>
    <row r="84" spans="3:13" x14ac:dyDescent="0.25">
      <c r="C84" s="20"/>
      <c r="D84" s="61" t="s">
        <v>11</v>
      </c>
      <c r="E84" s="61" t="s">
        <v>12</v>
      </c>
      <c r="F84" s="20" t="s">
        <v>58</v>
      </c>
      <c r="G84" s="20" t="s">
        <v>59</v>
      </c>
      <c r="H84" s="19"/>
      <c r="I84" s="19"/>
      <c r="J84" s="19"/>
      <c r="K84" s="19"/>
      <c r="L84" s="19"/>
      <c r="M84" s="19"/>
    </row>
    <row r="85" spans="3:13" ht="16.5" x14ac:dyDescent="0.25">
      <c r="C85" s="62" t="s">
        <v>60</v>
      </c>
      <c r="D85" s="23">
        <v>12000</v>
      </c>
      <c r="E85" s="23">
        <v>12000</v>
      </c>
      <c r="F85" s="23">
        <v>12000</v>
      </c>
      <c r="G85" s="23" t="s">
        <v>61</v>
      </c>
      <c r="H85" s="19"/>
      <c r="I85" s="19"/>
      <c r="J85" s="19"/>
      <c r="K85" s="19"/>
      <c r="L85" s="19"/>
      <c r="M85" s="19"/>
    </row>
    <row r="86" spans="3:13" ht="33" x14ac:dyDescent="0.25">
      <c r="C86" s="62" t="s">
        <v>62</v>
      </c>
      <c r="D86" s="24">
        <f t="shared" ref="D86:G86" si="6">0.9*300000/100</f>
        <v>2700</v>
      </c>
      <c r="E86" s="24">
        <f t="shared" si="6"/>
        <v>2700</v>
      </c>
      <c r="F86" s="24">
        <f t="shared" si="6"/>
        <v>2700</v>
      </c>
      <c r="G86" s="24">
        <f t="shared" si="6"/>
        <v>2700</v>
      </c>
      <c r="H86" s="19"/>
      <c r="I86" s="19"/>
      <c r="J86" s="19"/>
      <c r="K86" s="19"/>
      <c r="L86" s="19"/>
      <c r="M86" s="19"/>
    </row>
    <row r="87" spans="3:13" ht="16.5" x14ac:dyDescent="0.25">
      <c r="C87" s="62" t="s">
        <v>63</v>
      </c>
      <c r="D87" s="26">
        <f t="shared" ref="D87:F87" si="7">D85+D86</f>
        <v>14700</v>
      </c>
      <c r="E87" s="26">
        <f t="shared" si="7"/>
        <v>14700</v>
      </c>
      <c r="F87" s="26">
        <f t="shared" si="7"/>
        <v>14700</v>
      </c>
      <c r="G87" s="26">
        <f>D87+E87+F87</f>
        <v>44100</v>
      </c>
      <c r="H87" s="19"/>
      <c r="I87" s="19"/>
      <c r="J87" s="19"/>
      <c r="K87" s="19"/>
      <c r="L87" s="19"/>
      <c r="M87" s="19"/>
    </row>
    <row r="88" spans="3:13" x14ac:dyDescent="0.25">
      <c r="C88" s="19"/>
      <c r="D88" s="19"/>
      <c r="E88" s="19"/>
      <c r="F88" s="19"/>
      <c r="G88" s="19"/>
      <c r="H88" s="19"/>
      <c r="I88" s="19"/>
      <c r="J88" s="19"/>
      <c r="K88" s="19"/>
      <c r="L88" s="19"/>
      <c r="M88" s="19"/>
    </row>
    <row r="89" spans="3:13" x14ac:dyDescent="0.25">
      <c r="C89" s="19"/>
      <c r="D89" s="19"/>
      <c r="E89" s="19"/>
      <c r="F89" s="19"/>
      <c r="G89" s="19"/>
      <c r="H89" s="19"/>
      <c r="I89" s="19"/>
      <c r="J89" s="19"/>
      <c r="K89" s="19"/>
      <c r="L89" s="19"/>
      <c r="M89" s="19"/>
    </row>
    <row r="90" spans="3:13" x14ac:dyDescent="0.25">
      <c r="C90" s="63"/>
      <c r="D90" s="63"/>
      <c r="E90" s="63"/>
      <c r="F90" s="63"/>
      <c r="G90" s="63"/>
      <c r="H90" s="63"/>
      <c r="I90" s="63"/>
      <c r="J90" s="63"/>
      <c r="K90" s="63"/>
      <c r="L90" s="63"/>
      <c r="M90" s="63"/>
    </row>
  </sheetData>
  <mergeCells count="56">
    <mergeCell ref="C4:G4"/>
    <mergeCell ref="C34:D34"/>
    <mergeCell ref="C35:D35"/>
    <mergeCell ref="C20:D20"/>
    <mergeCell ref="C6:G6"/>
    <mergeCell ref="D7:E7"/>
    <mergeCell ref="C30:M30"/>
    <mergeCell ref="L35:M35"/>
    <mergeCell ref="L34:M34"/>
    <mergeCell ref="C11:D11"/>
    <mergeCell ref="C18:M18"/>
    <mergeCell ref="C9:D9"/>
    <mergeCell ref="C17:M17"/>
    <mergeCell ref="C52:D52"/>
    <mergeCell ref="C42:D42"/>
    <mergeCell ref="C49:D49"/>
    <mergeCell ref="O37:P37"/>
    <mergeCell ref="C5:G5"/>
    <mergeCell ref="C36:D36"/>
    <mergeCell ref="C41:D41"/>
    <mergeCell ref="L37:M37"/>
    <mergeCell ref="L38:M38"/>
    <mergeCell ref="C51:D51"/>
    <mergeCell ref="C50:D50"/>
    <mergeCell ref="L36:M36"/>
    <mergeCell ref="C23:D23"/>
    <mergeCell ref="C83:G83"/>
    <mergeCell ref="C46:J46"/>
    <mergeCell ref="C26:D26"/>
    <mergeCell ref="C68:H68"/>
    <mergeCell ref="C45:J45"/>
    <mergeCell ref="C24:D24"/>
    <mergeCell ref="C40:D40"/>
    <mergeCell ref="C38:D38"/>
    <mergeCell ref="C82:G82"/>
    <mergeCell ref="C58:I58"/>
    <mergeCell ref="C67:H67"/>
    <mergeCell ref="E59:F59"/>
    <mergeCell ref="C39:D39"/>
    <mergeCell ref="C56:I56"/>
    <mergeCell ref="C37:D37"/>
    <mergeCell ref="C81:G81"/>
    <mergeCell ref="C10:D10"/>
    <mergeCell ref="C57:I57"/>
    <mergeCell ref="C8:D8"/>
    <mergeCell ref="C69:H69"/>
    <mergeCell ref="C22:D22"/>
    <mergeCell ref="I19:J19"/>
    <mergeCell ref="C53:D53"/>
    <mergeCell ref="C16:M16"/>
    <mergeCell ref="K19:M19"/>
    <mergeCell ref="C32:M32"/>
    <mergeCell ref="C25:D25"/>
    <mergeCell ref="C21:D21"/>
    <mergeCell ref="C31:M31"/>
    <mergeCell ref="C47:J47"/>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Thornton</dc:creator>
  <cp:lastModifiedBy>TUSH</cp:lastModifiedBy>
  <dcterms:created xsi:type="dcterms:W3CDTF">2018-02-24T17:45:59Z</dcterms:created>
  <dcterms:modified xsi:type="dcterms:W3CDTF">2018-02-26T20:47:42Z</dcterms:modified>
</cp:coreProperties>
</file>